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resa.sharepoint.com/sites/dpto.compraseinversiones/Shared Documents/UContratación/3 LICITACIONES NO SARA/2 CABRIL/2020/SIMPLIFICADOS/A32-CO-CB-2020-0008 SA LOSA CIERRE CELDA 20/Definitivo/"/>
    </mc:Choice>
  </mc:AlternateContent>
  <xr:revisionPtr revIDLastSave="25" documentId="13_ncr:1_{02AFA399-673E-467F-84D4-B22CD8FFB800}" xr6:coauthVersionLast="45" xr6:coauthVersionMax="45" xr10:uidLastSave="{CD483EC7-E468-4391-BDEE-8EA3CA23F7C9}"/>
  <bookViews>
    <workbookView xWindow="-120" yWindow="-120" windowWidth="29040" windowHeight="15840" xr2:uid="{4C84E504-D654-4CDE-8B75-26C1397CCBD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1" i="1" l="1"/>
  <c r="F100" i="1" s="1"/>
  <c r="F99" i="1"/>
  <c r="F98" i="1" s="1"/>
  <c r="F53" i="1"/>
  <c r="F110" i="1" l="1"/>
  <c r="F109" i="1"/>
  <c r="F108" i="1"/>
  <c r="F107" i="1"/>
  <c r="F105" i="1"/>
  <c r="F104" i="1"/>
  <c r="F103" i="1"/>
  <c r="F97" i="1"/>
  <c r="F96" i="1"/>
  <c r="F95" i="1"/>
  <c r="F94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2" i="1"/>
  <c r="F51" i="1" s="1"/>
  <c r="F50" i="1" s="1"/>
  <c r="F49" i="1"/>
  <c r="F48" i="1"/>
  <c r="F47" i="1"/>
  <c r="F46" i="1"/>
  <c r="F45" i="1"/>
  <c r="F44" i="1"/>
  <c r="F43" i="1"/>
  <c r="F42" i="1"/>
  <c r="F32" i="1"/>
  <c r="F27" i="1"/>
  <c r="F24" i="1"/>
  <c r="F23" i="1"/>
  <c r="F22" i="1"/>
  <c r="F21" i="1"/>
  <c r="F20" i="1"/>
  <c r="F19" i="1"/>
  <c r="F9" i="1"/>
  <c r="F8" i="1"/>
  <c r="F7" i="1"/>
  <c r="F6" i="1"/>
  <c r="F102" i="1" l="1"/>
  <c r="F93" i="1"/>
  <c r="F26" i="1"/>
  <c r="F10" i="1"/>
  <c r="F33" i="1"/>
  <c r="F4" i="1"/>
  <c r="F106" i="1"/>
  <c r="F55" i="1"/>
  <c r="F54" i="1" s="1"/>
  <c r="F25" i="1" l="1"/>
  <c r="F3" i="1"/>
  <c r="F86" i="1" l="1"/>
  <c r="F111" i="1" s="1"/>
  <c r="F112" i="1" s="1"/>
  <c r="F113" i="1" s="1"/>
</calcChain>
</file>

<file path=xl/sharedStrings.xml><?xml version="1.0" encoding="utf-8"?>
<sst xmlns="http://schemas.openxmlformats.org/spreadsheetml/2006/main" count="331" uniqueCount="210">
  <si>
    <t>CONSTRUCCCIÓN DE LA LOSA DE CIERRE DE LA CELDA Nº20 DE ALMACENAMIENTO DE RESIDUOS RADIACTIVOS DE BAJA Y MEDIA ACTIVIDAD EN EL C.A. EL CABRIL</t>
  </si>
  <si>
    <t>Código</t>
  </si>
  <si>
    <t>Unidad</t>
  </si>
  <si>
    <t>Resumen y descripción de unidades</t>
  </si>
  <si>
    <t>Medición</t>
  </si>
  <si>
    <t>Importe</t>
  </si>
  <si>
    <t xml:space="preserve">Capítulo </t>
  </si>
  <si>
    <t>PREPARACIÓN INICIAL</t>
  </si>
  <si>
    <t>01.01</t>
  </si>
  <si>
    <t>Subcap.</t>
  </si>
  <si>
    <t>RELLENO DE GRAVA</t>
  </si>
  <si>
    <t>Tn</t>
  </si>
  <si>
    <t>Grava 20/40 mm</t>
  </si>
  <si>
    <t>h</t>
  </si>
  <si>
    <t>Camión basculante 12m3 capac.</t>
  </si>
  <si>
    <t>Pala cargadora telescopica 1m3 capc.</t>
  </si>
  <si>
    <t>Camión basculante 12m3 capac. (desplazamiento)</t>
  </si>
  <si>
    <t>Ud</t>
  </si>
  <si>
    <t>Pala cargadora telescopica 1m3 capc. (desplazamiento)</t>
  </si>
  <si>
    <t>01.02</t>
  </si>
  <si>
    <t>HORMIGÓN DE NIVELACIÓN Y LIMPIEZA</t>
  </si>
  <si>
    <t>MATERIALES</t>
  </si>
  <si>
    <t>Áridos AF-0/4-M-S-L</t>
  </si>
  <si>
    <t>Áridos AG-4/16-T-S-L</t>
  </si>
  <si>
    <t>Áridos AF-0/2-M-S-L</t>
  </si>
  <si>
    <t>Kg</t>
  </si>
  <si>
    <t>Aditivos del hormigón (superplastificante)</t>
  </si>
  <si>
    <t>Cemento (CEM I 42,5R/SR)</t>
  </si>
  <si>
    <t>Coste de personal planta (palista y plantista)</t>
  </si>
  <si>
    <t>HORMIGONADO</t>
  </si>
  <si>
    <t>Transporte de hormigón (desplazamiento)</t>
  </si>
  <si>
    <t>Transporte de hormigón (estancia en obra)</t>
  </si>
  <si>
    <t>Transporte de hormigón (imprevistos)</t>
  </si>
  <si>
    <t>Bombeo de hormigón (desplazamiento)</t>
  </si>
  <si>
    <t>Bombeo de hormigón (estancia)</t>
  </si>
  <si>
    <t>Bombeo de hormigón (imprevistos)</t>
  </si>
  <si>
    <t>LOSA DE CIERRE</t>
  </si>
  <si>
    <t>02.01</t>
  </si>
  <si>
    <t>ARMADURAS</t>
  </si>
  <si>
    <t>Limpieza con chorro de arena</t>
  </si>
  <si>
    <t>Acero corrugado en barras B500 SD 8 mm</t>
  </si>
  <si>
    <t>Acero corrugado en barras B500 SD 12 mm</t>
  </si>
  <si>
    <t>Acero corrugado en barras B500 SD 16 mm</t>
  </si>
  <si>
    <t>Acero corrugado en barras B500 SD 25 mm</t>
  </si>
  <si>
    <t>Soldadura de barras, conformado armadura</t>
  </si>
  <si>
    <t>02.02</t>
  </si>
  <si>
    <t>HORMIGÓN ESTRUCTURAL</t>
  </si>
  <si>
    <t>Coste de personal Planta de hormigon</t>
  </si>
  <si>
    <t>H</t>
  </si>
  <si>
    <t xml:space="preserve">Separadores de hormigón </t>
  </si>
  <si>
    <t>“U” de barras Dywidag</t>
  </si>
  <si>
    <t>Bombeo de hormigón (imprevistos 2 autobombas)</t>
  </si>
  <si>
    <t>IMPERMEABILIZACIÓN DE LA CELDA</t>
  </si>
  <si>
    <t>03.01</t>
  </si>
  <si>
    <t>COBERTURA PROVISIONAL</t>
  </si>
  <si>
    <t>m2</t>
  </si>
  <si>
    <t xml:space="preserve">Impermeabilización </t>
  </si>
  <si>
    <t>Reparación de fisuras</t>
  </si>
  <si>
    <t>Capítulo</t>
  </si>
  <si>
    <t>ELABORACIÓN Y MONTAJE DE ARMADURAS Y ALBAÑILERÍA</t>
  </si>
  <si>
    <t>04.01</t>
  </si>
  <si>
    <t>TRABAJOS DE MONTAJE Y ALBAÑILERÍA</t>
  </si>
  <si>
    <t xml:space="preserve">MATERIALES </t>
  </si>
  <si>
    <t>Lámina PE rollo 3 x 100 m</t>
  </si>
  <si>
    <t>Geotextil (curado superficial)</t>
  </si>
  <si>
    <t>Cuñas de madera 130 x 40 x 25 mm</t>
  </si>
  <si>
    <t>Chapas metálicas 60 x 50 x 1 mm</t>
  </si>
  <si>
    <t>Chapas metálicas 60 x 50 x 3 mm</t>
  </si>
  <si>
    <t>Mortero de reparacion sacos 25 kg</t>
  </si>
  <si>
    <t>Tablón de madera 1,80 x 0,20 x 0,05 m</t>
  </si>
  <si>
    <t>Regla metálica 0,40 x 0,40 x 6 m</t>
  </si>
  <si>
    <t>m</t>
  </si>
  <si>
    <t>Plastico protección cunetas</t>
  </si>
  <si>
    <t>Bote espuma poliuretano</t>
  </si>
  <si>
    <t>Perfil de goma esponjosa adhesiva 20 x 8 mm</t>
  </si>
  <si>
    <t>MANO DE OBRA</t>
  </si>
  <si>
    <t>Trabajos iniciales</t>
  </si>
  <si>
    <t>Traslado de andamios y limpieza</t>
  </si>
  <si>
    <t>Vertido de grava 20/40 mm en la cruceta central</t>
  </si>
  <si>
    <t>Previos a la colocación de lámina de PE</t>
  </si>
  <si>
    <t>Colocación de la lámina de PE</t>
  </si>
  <si>
    <t>Puesta en obra de hormigón de nivelación y limpieza</t>
  </si>
  <si>
    <t>Previos, durante y posterior al chorreo de arena</t>
  </si>
  <si>
    <t>Elaboración de armadura</t>
  </si>
  <si>
    <t>Colocación de armadura inferior</t>
  </si>
  <si>
    <t>Colocación de armadura superior</t>
  </si>
  <si>
    <t>Doblado de armaduras de esperas</t>
  </si>
  <si>
    <t>Colocación de encofrado metálico</t>
  </si>
  <si>
    <t>Hormigonado estructural</t>
  </si>
  <si>
    <t>Desencofrado y tareas finales</t>
  </si>
  <si>
    <t>Desplazamiento del techo móvil</t>
  </si>
  <si>
    <t>PRESUPUESTO DE EJECUCION MATERIAL</t>
  </si>
  <si>
    <t>ACTIVIDADES COMPLEMENTARIAS</t>
  </si>
  <si>
    <t>CONTROL DE CALIDAD</t>
  </si>
  <si>
    <t>Hormigón de limpieza. Control de calidad de hormigón. Consistencia y resistencia a compresión</t>
  </si>
  <si>
    <t>Hormigón Estructural. Control de calidad de hormigón. Consistencia y resistencia a compresión</t>
  </si>
  <si>
    <t>Acero. Ensayo completo de barra corrugada soldable</t>
  </si>
  <si>
    <t>Acero. Ensayo sobre probeta soldada</t>
  </si>
  <si>
    <t>TOPOGRAFÍA</t>
  </si>
  <si>
    <t>Primera nivelación topográfica</t>
  </si>
  <si>
    <t>Segunda nivelación topográfica</t>
  </si>
  <si>
    <t>Tercera nivelación topográfica</t>
  </si>
  <si>
    <t>Cuarta nivelación topográfica</t>
  </si>
  <si>
    <t>SEGURIDAD Y SALUD (Anejo 3 del Documento 1)</t>
  </si>
  <si>
    <t>Seguridad y Salud</t>
  </si>
  <si>
    <t>GESTION DE RESIDUOS (Anejo 4 del Documento 1)</t>
  </si>
  <si>
    <t>Gestion de Residuos</t>
  </si>
  <si>
    <t>ORGANIZACIÓN OBRA</t>
  </si>
  <si>
    <t>mes</t>
  </si>
  <si>
    <t>Jefe de Obra</t>
  </si>
  <si>
    <t>Jefe de Calidad</t>
  </si>
  <si>
    <t>Administrativo</t>
  </si>
  <si>
    <t>DOCUMENTACION</t>
  </si>
  <si>
    <t>Plan de calidad y procedimientos</t>
  </si>
  <si>
    <t>Plan de PRL</t>
  </si>
  <si>
    <t>Plan de gestión de residuoa</t>
  </si>
  <si>
    <t>Dosier de Calidad</t>
  </si>
  <si>
    <t>IVA (21%)</t>
  </si>
  <si>
    <r>
      <t xml:space="preserve">Tapones hembra PVC PN16 </t>
    </r>
    <r>
      <rPr>
        <sz val="8"/>
        <color theme="1"/>
        <rFont val="Calibri"/>
        <family val="2"/>
      </rPr>
      <t>Ø int 75 mm x 50</t>
    </r>
  </si>
  <si>
    <r>
      <t xml:space="preserve">Tubería PVC </t>
    </r>
    <r>
      <rPr>
        <sz val="8"/>
        <color theme="1"/>
        <rFont val="Calibri"/>
        <family val="2"/>
      </rPr>
      <t>Ø exterior 75 mm</t>
    </r>
    <r>
      <rPr>
        <sz val="8"/>
        <color theme="1"/>
        <rFont val="Arial"/>
        <family val="2"/>
      </rPr>
      <t xml:space="preserve">       </t>
    </r>
  </si>
  <si>
    <t>01.01.01</t>
  </si>
  <si>
    <t>01.01.02</t>
  </si>
  <si>
    <t>01.01.03</t>
  </si>
  <si>
    <t>01.01.04</t>
  </si>
  <si>
    <t>01.01.05</t>
  </si>
  <si>
    <t>01.02.01</t>
  </si>
  <si>
    <t>01.02.02</t>
  </si>
  <si>
    <t>01.02.03</t>
  </si>
  <si>
    <t>01.02.04</t>
  </si>
  <si>
    <t>01.02.05</t>
  </si>
  <si>
    <t>01.02.06</t>
  </si>
  <si>
    <t>01.02.07</t>
  </si>
  <si>
    <t>01.02.08</t>
  </si>
  <si>
    <t>01.02.09</t>
  </si>
  <si>
    <t>01.02.10</t>
  </si>
  <si>
    <t>01.02.11</t>
  </si>
  <si>
    <t>01.02.12</t>
  </si>
  <si>
    <t>02.01.01</t>
  </si>
  <si>
    <t>02.01.02</t>
  </si>
  <si>
    <t>02.01.03</t>
  </si>
  <si>
    <t>02.01.06</t>
  </si>
  <si>
    <t>02.01.04</t>
  </si>
  <si>
    <t>02.01.05</t>
  </si>
  <si>
    <t>03.01.01</t>
  </si>
  <si>
    <t>03.01.02</t>
  </si>
  <si>
    <t>04.01.01</t>
  </si>
  <si>
    <t>04.01.02</t>
  </si>
  <si>
    <t>04.01.03</t>
  </si>
  <si>
    <t>04.01.04</t>
  </si>
  <si>
    <t>04.01.05</t>
  </si>
  <si>
    <t>04.01.06</t>
  </si>
  <si>
    <t>04.01.07</t>
  </si>
  <si>
    <t>04.01.08</t>
  </si>
  <si>
    <t>04.01.09</t>
  </si>
  <si>
    <t>04.01.11</t>
  </si>
  <si>
    <t>04.01.12</t>
  </si>
  <si>
    <t>04.01.13</t>
  </si>
  <si>
    <t>04.01.14</t>
  </si>
  <si>
    <t>04.01.15</t>
  </si>
  <si>
    <t>04.01.16</t>
  </si>
  <si>
    <t>04.01.17</t>
  </si>
  <si>
    <t>04.01.18</t>
  </si>
  <si>
    <t>04.01.19</t>
  </si>
  <si>
    <t>04.01.20</t>
  </si>
  <si>
    <t>04.01.21</t>
  </si>
  <si>
    <t>04.01.22</t>
  </si>
  <si>
    <t>04.01.24</t>
  </si>
  <si>
    <t>04.01.23</t>
  </si>
  <si>
    <t>04.01.25</t>
  </si>
  <si>
    <t>04.01.26</t>
  </si>
  <si>
    <t>04.01.27</t>
  </si>
  <si>
    <t>04.01.28</t>
  </si>
  <si>
    <t>04.01.29</t>
  </si>
  <si>
    <t>05.01.01</t>
  </si>
  <si>
    <t>05.01.02</t>
  </si>
  <si>
    <t>05.01.03</t>
  </si>
  <si>
    <t>05.01.04</t>
  </si>
  <si>
    <t>06.01.01</t>
  </si>
  <si>
    <t>06.01.02</t>
  </si>
  <si>
    <t>06.01.03</t>
  </si>
  <si>
    <t>06.01.04</t>
  </si>
  <si>
    <t>07.01.01</t>
  </si>
  <si>
    <t>08.01.01</t>
  </si>
  <si>
    <t>09.01.01</t>
  </si>
  <si>
    <t>09.01.02</t>
  </si>
  <si>
    <t>09.01.03</t>
  </si>
  <si>
    <t>10.01.01.</t>
  </si>
  <si>
    <t>10.01.02</t>
  </si>
  <si>
    <t>10.01.03</t>
  </si>
  <si>
    <t>10.01.04</t>
  </si>
  <si>
    <t>IMPORTE DE LA OFERTA (IVA INCLUIDO)</t>
  </si>
  <si>
    <t>IMPORTE DE LA OFERTA (IVA EXCLUIDO)</t>
  </si>
  <si>
    <t xml:space="preserve">Precio unitario 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</si>
  <si>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</si>
  <si>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</si>
  <si>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</si>
  <si>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</si>
  <si>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</si>
  <si>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</si>
  <si>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</si>
  <si>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</si>
  <si>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</si>
  <si>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</si>
  <si>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</si>
  <si>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</si>
  <si>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</si>
  <si>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</si>
  <si>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Esta partida no debe ofertarse por el licitador</t>
  </si>
  <si>
    <r>
      <t>*</t>
    </r>
    <r>
      <rPr>
        <b/>
        <i/>
        <u/>
        <sz val="12"/>
        <color theme="1"/>
        <rFont val="Calibri"/>
        <family val="2"/>
        <scheme val="minor"/>
      </rPr>
      <t>NOTA</t>
    </r>
    <r>
      <rPr>
        <b/>
        <i/>
        <sz val="12"/>
        <color theme="1"/>
        <rFont val="Calibri"/>
        <family val="2"/>
        <scheme val="minor"/>
      </rPr>
      <t>: Se deberán cumplimentar las celdas sombreadas en amarillo.</t>
    </r>
  </si>
  <si>
    <r>
      <t>**</t>
    </r>
    <r>
      <rPr>
        <b/>
        <i/>
        <u/>
        <sz val="12"/>
        <color theme="1"/>
        <rFont val="Calibri"/>
        <family val="2"/>
        <scheme val="minor"/>
      </rPr>
      <t>NOTA</t>
    </r>
    <r>
      <rPr>
        <b/>
        <i/>
        <sz val="12"/>
        <color theme="1"/>
        <rFont val="Calibri"/>
        <family val="2"/>
        <scheme val="minor"/>
      </rPr>
      <t>: Todas las partidas deben llevar incluidos los gastos generales y el beneficio industrial.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</si>
</sst>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3" x14ac:knownFonts="1">
    <font>
      <sz val="11"/>
      <color theme="1"/>
      <name val="Calibri"/>
      <family val="2"/>
      <scheme val="minor"/>
    </font>
    <font>
      <b/>
      <i/>
      <u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54B95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darkDown"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8" fontId="2" fillId="3" borderId="5" xfId="0" applyNumberFormat="1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vertical="center" wrapText="1"/>
    </xf>
    <xf numFmtId="8" fontId="2" fillId="4" borderId="5" xfId="0" applyNumberFormat="1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8" fontId="3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8" fontId="2" fillId="4" borderId="6" xfId="0" applyNumberFormat="1" applyFont="1" applyFill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8" fontId="3" fillId="4" borderId="5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8" fontId="3" fillId="5" borderId="5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8" fontId="2" fillId="3" borderId="8" xfId="0" applyNumberFormat="1" applyFont="1" applyFill="1" applyBorder="1" applyAlignment="1">
      <alignment horizontal="right"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8" fontId="3" fillId="6" borderId="5" xfId="0" applyNumberFormat="1" applyFont="1" applyFill="1" applyBorder="1" applyAlignment="1">
      <alignment horizontal="right" vertical="center" wrapText="1"/>
    </xf>
    <xf numFmtId="8" fontId="3" fillId="0" borderId="8" xfId="0" applyNumberFormat="1" applyFont="1" applyBorder="1" applyAlignment="1">
      <alignment vertical="center" wrapText="1"/>
    </xf>
    <xf numFmtId="8" fontId="8" fillId="5" borderId="8" xfId="0" applyNumberFormat="1" applyFont="1" applyFill="1" applyBorder="1" applyAlignment="1">
      <alignment horizontal="right" vertical="center" wrapText="1"/>
    </xf>
    <xf numFmtId="8" fontId="9" fillId="0" borderId="5" xfId="0" applyNumberFormat="1" applyFont="1" applyBorder="1" applyAlignment="1">
      <alignment horizontal="right" vertical="center" wrapText="1"/>
    </xf>
    <xf numFmtId="8" fontId="7" fillId="7" borderId="8" xfId="0" applyNumberFormat="1" applyFont="1" applyFill="1" applyBorder="1" applyAlignment="1">
      <alignment horizontal="right" vertical="center" wrapText="1"/>
    </xf>
    <xf numFmtId="8" fontId="8" fillId="7" borderId="8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8" fontId="3" fillId="6" borderId="5" xfId="0" applyNumberFormat="1" applyFont="1" applyFill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2" fillId="0" borderId="0" xfId="0" applyFont="1"/>
    <xf numFmtId="8" fontId="3" fillId="8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7" borderId="1" xfId="0" applyFont="1" applyFill="1" applyBorder="1" applyAlignment="1">
      <alignment horizontal="right" vertical="center" wrapText="1"/>
    </xf>
    <xf numFmtId="0" fontId="7" fillId="7" borderId="2" xfId="0" applyFont="1" applyFill="1" applyBorder="1" applyAlignment="1">
      <alignment horizontal="right" vertical="center" wrapText="1"/>
    </xf>
    <xf numFmtId="0" fontId="7" fillId="7" borderId="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 wrapText="1"/>
    </xf>
    <xf numFmtId="0" fontId="7" fillId="5" borderId="2" xfId="0" applyFont="1" applyFill="1" applyBorder="1" applyAlignment="1">
      <alignment horizontal="right" vertical="center" wrapText="1"/>
    </xf>
    <xf numFmtId="0" fontId="7" fillId="5" borderId="3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8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1F041-A0C8-443B-A06F-A3C8E4883EF0}">
  <dimension ref="A1:G116"/>
  <sheetViews>
    <sheetView tabSelected="1" workbookViewId="0">
      <selection activeCell="G118" sqref="G118"/>
    </sheetView>
  </sheetViews>
  <sheetFormatPr baseColWidth="10" defaultRowHeight="15" x14ac:dyDescent="0.25"/>
  <cols>
    <col min="1" max="1" width="8" customWidth="1"/>
    <col min="2" max="2" width="9.42578125" customWidth="1"/>
    <col min="3" max="3" width="41" customWidth="1"/>
    <col min="4" max="4" width="13.5703125" customWidth="1"/>
    <col min="5" max="5" width="11.140625" style="41" customWidth="1"/>
    <col min="6" max="6" width="14.5703125" customWidth="1"/>
    <col min="7" max="7" width="36.28515625" customWidth="1"/>
  </cols>
  <sheetData>
    <row r="1" spans="1:7" ht="43.5" customHeight="1" thickBot="1" x14ac:dyDescent="0.3">
      <c r="A1" s="50" t="s">
        <v>0</v>
      </c>
      <c r="B1" s="51"/>
      <c r="C1" s="51"/>
      <c r="D1" s="51"/>
      <c r="E1" s="51"/>
      <c r="F1" s="52"/>
    </row>
    <row r="2" spans="1:7" ht="25.5" customHeight="1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192</v>
      </c>
      <c r="F2" s="2" t="s">
        <v>5</v>
      </c>
    </row>
    <row r="3" spans="1:7" ht="15.75" thickBot="1" x14ac:dyDescent="0.3">
      <c r="A3" s="3">
        <v>1</v>
      </c>
      <c r="B3" s="4" t="s">
        <v>6</v>
      </c>
      <c r="C3" s="5" t="s">
        <v>7</v>
      </c>
      <c r="D3" s="6"/>
      <c r="E3" s="6"/>
      <c r="F3" s="7">
        <f>F4+F10</f>
        <v>0</v>
      </c>
    </row>
    <row r="4" spans="1:7" ht="15.75" thickBot="1" x14ac:dyDescent="0.3">
      <c r="A4" s="8" t="s">
        <v>8</v>
      </c>
      <c r="B4" s="9" t="s">
        <v>9</v>
      </c>
      <c r="C4" s="10" t="s">
        <v>10</v>
      </c>
      <c r="D4" s="9"/>
      <c r="E4" s="9"/>
      <c r="F4" s="11">
        <f>F6+F7+F8+F9</f>
        <v>0</v>
      </c>
    </row>
    <row r="5" spans="1:7" ht="15.75" thickBot="1" x14ac:dyDescent="0.3">
      <c r="A5" s="12" t="s">
        <v>120</v>
      </c>
      <c r="B5" s="13" t="s">
        <v>11</v>
      </c>
      <c r="C5" s="14" t="s">
        <v>12</v>
      </c>
      <c r="D5" s="13">
        <v>180</v>
      </c>
      <c r="E5" s="42"/>
      <c r="F5" s="35"/>
      <c r="G5" s="45" t="s">
        <v>207</v>
      </c>
    </row>
    <row r="6" spans="1:7" ht="15.75" thickBot="1" x14ac:dyDescent="0.3">
      <c r="A6" s="12" t="s">
        <v>121</v>
      </c>
      <c r="B6" s="13" t="s">
        <v>13</v>
      </c>
      <c r="C6" s="14" t="s">
        <v>14</v>
      </c>
      <c r="D6" s="13">
        <v>14</v>
      </c>
      <c r="E6" s="46"/>
      <c r="F6" s="16">
        <f t="shared" ref="F6:F9" si="0">D6*E6</f>
        <v>0</v>
      </c>
    </row>
    <row r="7" spans="1:7" ht="15.75" thickBot="1" x14ac:dyDescent="0.3">
      <c r="A7" s="12" t="s">
        <v>122</v>
      </c>
      <c r="B7" s="13" t="s">
        <v>13</v>
      </c>
      <c r="C7" s="14" t="s">
        <v>15</v>
      </c>
      <c r="D7" s="13">
        <v>26</v>
      </c>
      <c r="E7" s="46"/>
      <c r="F7" s="16">
        <f t="shared" si="0"/>
        <v>0</v>
      </c>
    </row>
    <row r="8" spans="1:7" ht="15.75" thickBot="1" x14ac:dyDescent="0.3">
      <c r="A8" s="12" t="s">
        <v>123</v>
      </c>
      <c r="B8" s="13" t="s">
        <v>13</v>
      </c>
      <c r="C8" s="14" t="s">
        <v>16</v>
      </c>
      <c r="D8" s="13">
        <v>2</v>
      </c>
      <c r="E8" s="46"/>
      <c r="F8" s="16">
        <f t="shared" si="0"/>
        <v>0</v>
      </c>
    </row>
    <row r="9" spans="1:7" ht="15.75" thickBot="1" x14ac:dyDescent="0.3">
      <c r="A9" s="12" t="s">
        <v>124</v>
      </c>
      <c r="B9" s="13" t="s">
        <v>17</v>
      </c>
      <c r="C9" s="14" t="s">
        <v>18</v>
      </c>
      <c r="D9" s="13">
        <v>1</v>
      </c>
      <c r="E9" s="46"/>
      <c r="F9" s="16">
        <f t="shared" si="0"/>
        <v>0</v>
      </c>
    </row>
    <row r="10" spans="1:7" ht="15.75" thickBot="1" x14ac:dyDescent="0.3">
      <c r="A10" s="8" t="s">
        <v>19</v>
      </c>
      <c r="B10" s="9" t="s">
        <v>9</v>
      </c>
      <c r="C10" s="10" t="s">
        <v>20</v>
      </c>
      <c r="D10" s="9"/>
      <c r="E10" s="9"/>
      <c r="F10" s="11">
        <f>F19+F20+F21+F22+F23+F24</f>
        <v>0</v>
      </c>
    </row>
    <row r="11" spans="1:7" ht="15.75" thickBot="1" x14ac:dyDescent="0.3">
      <c r="A11" s="12"/>
      <c r="B11" s="13"/>
      <c r="C11" s="17" t="s">
        <v>21</v>
      </c>
      <c r="D11" s="13"/>
      <c r="E11" s="43"/>
      <c r="F11" s="25"/>
    </row>
    <row r="12" spans="1:7" ht="15.75" thickBot="1" x14ac:dyDescent="0.3">
      <c r="A12" s="12" t="s">
        <v>125</v>
      </c>
      <c r="B12" s="13" t="s">
        <v>11</v>
      </c>
      <c r="C12" s="14" t="s">
        <v>22</v>
      </c>
      <c r="D12" s="13">
        <v>24.035</v>
      </c>
      <c r="E12" s="42"/>
      <c r="F12" s="35"/>
      <c r="G12" s="45" t="s">
        <v>207</v>
      </c>
    </row>
    <row r="13" spans="1:7" ht="15.75" thickBot="1" x14ac:dyDescent="0.3">
      <c r="A13" s="12" t="s">
        <v>126</v>
      </c>
      <c r="B13" s="13" t="s">
        <v>11</v>
      </c>
      <c r="C13" s="14" t="s">
        <v>23</v>
      </c>
      <c r="D13" s="13">
        <v>41.61</v>
      </c>
      <c r="E13" s="42"/>
      <c r="F13" s="35"/>
      <c r="G13" s="45" t="s">
        <v>207</v>
      </c>
    </row>
    <row r="14" spans="1:7" ht="15.75" thickBot="1" x14ac:dyDescent="0.3">
      <c r="A14" s="12" t="s">
        <v>127</v>
      </c>
      <c r="B14" s="13" t="s">
        <v>11</v>
      </c>
      <c r="C14" s="14" t="s">
        <v>24</v>
      </c>
      <c r="D14" s="13">
        <v>28.745999999999999</v>
      </c>
      <c r="E14" s="42"/>
      <c r="F14" s="35"/>
      <c r="G14" s="45" t="s">
        <v>207</v>
      </c>
    </row>
    <row r="15" spans="1:7" ht="15.75" thickBot="1" x14ac:dyDescent="0.3">
      <c r="A15" s="12" t="s">
        <v>128</v>
      </c>
      <c r="B15" s="13" t="s">
        <v>25</v>
      </c>
      <c r="C15" s="14" t="s">
        <v>26</v>
      </c>
      <c r="D15" s="13">
        <v>242.52</v>
      </c>
      <c r="E15" s="42"/>
      <c r="F15" s="35"/>
      <c r="G15" s="45" t="s">
        <v>207</v>
      </c>
    </row>
    <row r="16" spans="1:7" ht="15.75" thickBot="1" x14ac:dyDescent="0.3">
      <c r="A16" s="12" t="s">
        <v>129</v>
      </c>
      <c r="B16" s="13" t="s">
        <v>11</v>
      </c>
      <c r="C16" s="14" t="s">
        <v>27</v>
      </c>
      <c r="D16" s="13">
        <v>14.574</v>
      </c>
      <c r="E16" s="42"/>
      <c r="F16" s="35"/>
      <c r="G16" s="45" t="s">
        <v>207</v>
      </c>
    </row>
    <row r="17" spans="1:7" ht="15.75" thickBot="1" x14ac:dyDescent="0.3">
      <c r="A17" s="12" t="s">
        <v>130</v>
      </c>
      <c r="B17" s="13" t="s">
        <v>13</v>
      </c>
      <c r="C17" s="14" t="s">
        <v>28</v>
      </c>
      <c r="D17" s="13">
        <v>30</v>
      </c>
      <c r="E17" s="42"/>
      <c r="F17" s="35"/>
      <c r="G17" s="45" t="s">
        <v>207</v>
      </c>
    </row>
    <row r="18" spans="1:7" ht="15.75" thickBot="1" x14ac:dyDescent="0.3">
      <c r="A18" s="12"/>
      <c r="B18" s="13"/>
      <c r="C18" s="17" t="s">
        <v>29</v>
      </c>
      <c r="D18" s="13"/>
      <c r="E18" s="43"/>
      <c r="F18" s="25"/>
    </row>
    <row r="19" spans="1:7" ht="15.75" thickBot="1" x14ac:dyDescent="0.3">
      <c r="A19" s="12" t="s">
        <v>131</v>
      </c>
      <c r="B19" s="13" t="s">
        <v>13</v>
      </c>
      <c r="C19" s="14" t="s">
        <v>30</v>
      </c>
      <c r="D19" s="13">
        <v>6</v>
      </c>
      <c r="E19" s="46"/>
      <c r="F19" s="16">
        <f t="shared" ref="F19:F24" si="1">D19*E19</f>
        <v>0</v>
      </c>
    </row>
    <row r="20" spans="1:7" ht="15.75" thickBot="1" x14ac:dyDescent="0.3">
      <c r="A20" s="12" t="s">
        <v>132</v>
      </c>
      <c r="B20" s="13" t="s">
        <v>13</v>
      </c>
      <c r="C20" s="14" t="s">
        <v>31</v>
      </c>
      <c r="D20" s="13">
        <v>10</v>
      </c>
      <c r="E20" s="46"/>
      <c r="F20" s="16">
        <f t="shared" si="1"/>
        <v>0</v>
      </c>
    </row>
    <row r="21" spans="1:7" ht="15.75" thickBot="1" x14ac:dyDescent="0.3">
      <c r="A21" s="12" t="s">
        <v>133</v>
      </c>
      <c r="B21" s="13" t="s">
        <v>13</v>
      </c>
      <c r="C21" s="14" t="s">
        <v>32</v>
      </c>
      <c r="D21" s="13">
        <v>4</v>
      </c>
      <c r="E21" s="46"/>
      <c r="F21" s="16">
        <f t="shared" si="1"/>
        <v>0</v>
      </c>
    </row>
    <row r="22" spans="1:7" ht="15.75" thickBot="1" x14ac:dyDescent="0.3">
      <c r="A22" s="12" t="s">
        <v>134</v>
      </c>
      <c r="B22" s="13" t="s">
        <v>17</v>
      </c>
      <c r="C22" s="14" t="s">
        <v>33</v>
      </c>
      <c r="D22" s="13">
        <v>1</v>
      </c>
      <c r="E22" s="46"/>
      <c r="F22" s="16">
        <f t="shared" si="1"/>
        <v>0</v>
      </c>
    </row>
    <row r="23" spans="1:7" ht="15.75" thickBot="1" x14ac:dyDescent="0.3">
      <c r="A23" s="12" t="s">
        <v>135</v>
      </c>
      <c r="B23" s="13" t="s">
        <v>13</v>
      </c>
      <c r="C23" s="14" t="s">
        <v>34</v>
      </c>
      <c r="D23" s="13">
        <v>5</v>
      </c>
      <c r="E23" s="46"/>
      <c r="F23" s="16">
        <f t="shared" si="1"/>
        <v>0</v>
      </c>
    </row>
    <row r="24" spans="1:7" ht="15.75" thickBot="1" x14ac:dyDescent="0.3">
      <c r="A24" s="12" t="s">
        <v>136</v>
      </c>
      <c r="B24" s="13" t="s">
        <v>13</v>
      </c>
      <c r="C24" s="14" t="s">
        <v>35</v>
      </c>
      <c r="D24" s="13">
        <v>3</v>
      </c>
      <c r="E24" s="46"/>
      <c r="F24" s="16">
        <f t="shared" si="1"/>
        <v>0</v>
      </c>
    </row>
    <row r="25" spans="1:7" ht="15.75" thickBot="1" x14ac:dyDescent="0.3">
      <c r="A25" s="3">
        <v>2</v>
      </c>
      <c r="B25" s="4" t="s">
        <v>6</v>
      </c>
      <c r="C25" s="5" t="s">
        <v>36</v>
      </c>
      <c r="D25" s="6"/>
      <c r="E25" s="6"/>
      <c r="F25" s="7">
        <f>F26+F33</f>
        <v>0</v>
      </c>
    </row>
    <row r="26" spans="1:7" ht="15.75" thickBot="1" x14ac:dyDescent="0.3">
      <c r="A26" s="8" t="s">
        <v>37</v>
      </c>
      <c r="B26" s="9" t="s">
        <v>9</v>
      </c>
      <c r="C26" s="10" t="s">
        <v>38</v>
      </c>
      <c r="D26" s="9"/>
      <c r="E26" s="9"/>
      <c r="F26" s="18">
        <f>F27+F32</f>
        <v>0</v>
      </c>
    </row>
    <row r="27" spans="1:7" ht="15.75" thickBot="1" x14ac:dyDescent="0.3">
      <c r="A27" s="12" t="s">
        <v>137</v>
      </c>
      <c r="B27" s="13" t="s">
        <v>17</v>
      </c>
      <c r="C27" s="14" t="s">
        <v>39</v>
      </c>
      <c r="D27" s="19">
        <v>1200</v>
      </c>
      <c r="E27" s="46"/>
      <c r="F27" s="16">
        <f>D27*E27</f>
        <v>0</v>
      </c>
    </row>
    <row r="28" spans="1:7" ht="15.75" thickBot="1" x14ac:dyDescent="0.3">
      <c r="A28" s="12" t="s">
        <v>138</v>
      </c>
      <c r="B28" s="13" t="s">
        <v>11</v>
      </c>
      <c r="C28" s="14" t="s">
        <v>40</v>
      </c>
      <c r="D28" s="13">
        <v>0.3</v>
      </c>
      <c r="E28" s="42"/>
      <c r="F28" s="35"/>
      <c r="G28" s="45" t="s">
        <v>207</v>
      </c>
    </row>
    <row r="29" spans="1:7" ht="15.75" thickBot="1" x14ac:dyDescent="0.3">
      <c r="A29" s="12" t="s">
        <v>139</v>
      </c>
      <c r="B29" s="13" t="s">
        <v>11</v>
      </c>
      <c r="C29" s="14" t="s">
        <v>41</v>
      </c>
      <c r="D29" s="13">
        <v>3</v>
      </c>
      <c r="E29" s="42"/>
      <c r="F29" s="35"/>
      <c r="G29" s="45" t="s">
        <v>207</v>
      </c>
    </row>
    <row r="30" spans="1:7" ht="15.75" thickBot="1" x14ac:dyDescent="0.3">
      <c r="A30" s="12" t="s">
        <v>141</v>
      </c>
      <c r="B30" s="13" t="s">
        <v>11</v>
      </c>
      <c r="C30" s="14" t="s">
        <v>42</v>
      </c>
      <c r="D30" s="13">
        <v>3</v>
      </c>
      <c r="E30" s="42"/>
      <c r="F30" s="35"/>
      <c r="G30" s="45" t="s">
        <v>207</v>
      </c>
    </row>
    <row r="31" spans="1:7" ht="15.75" thickBot="1" x14ac:dyDescent="0.3">
      <c r="A31" s="12" t="s">
        <v>142</v>
      </c>
      <c r="B31" s="13" t="s">
        <v>11</v>
      </c>
      <c r="C31" s="14" t="s">
        <v>43</v>
      </c>
      <c r="D31" s="13">
        <v>51.5</v>
      </c>
      <c r="E31" s="42"/>
      <c r="F31" s="35"/>
      <c r="G31" s="45" t="s">
        <v>207</v>
      </c>
    </row>
    <row r="32" spans="1:7" ht="15.75" thickBot="1" x14ac:dyDescent="0.3">
      <c r="A32" s="12" t="s">
        <v>140</v>
      </c>
      <c r="B32" s="13" t="s">
        <v>17</v>
      </c>
      <c r="C32" s="14" t="s">
        <v>44</v>
      </c>
      <c r="D32" s="13">
        <v>474</v>
      </c>
      <c r="E32" s="46"/>
      <c r="F32" s="16">
        <f t="shared" ref="F32" si="2">D32*E32</f>
        <v>0</v>
      </c>
    </row>
    <row r="33" spans="1:7" ht="15.75" thickBot="1" x14ac:dyDescent="0.3">
      <c r="A33" s="8" t="s">
        <v>45</v>
      </c>
      <c r="B33" s="9" t="s">
        <v>9</v>
      </c>
      <c r="C33" s="10" t="s">
        <v>46</v>
      </c>
      <c r="D33" s="20"/>
      <c r="E33" s="20"/>
      <c r="F33" s="11">
        <f>F42+F43+F44+F45+F46+F47+F48+F49</f>
        <v>0</v>
      </c>
    </row>
    <row r="34" spans="1:7" ht="15.75" thickBot="1" x14ac:dyDescent="0.3">
      <c r="A34" s="12"/>
      <c r="B34" s="13"/>
      <c r="C34" s="17" t="s">
        <v>21</v>
      </c>
      <c r="D34" s="13"/>
      <c r="E34" s="13"/>
      <c r="F34" s="21"/>
    </row>
    <row r="35" spans="1:7" ht="15.75" thickBot="1" x14ac:dyDescent="0.3">
      <c r="A35" s="12" t="s">
        <v>193</v>
      </c>
      <c r="B35" s="13" t="s">
        <v>11</v>
      </c>
      <c r="C35" s="14" t="s">
        <v>22</v>
      </c>
      <c r="D35" s="13">
        <v>103.627</v>
      </c>
      <c r="E35" s="42"/>
      <c r="F35" s="35"/>
      <c r="G35" s="45" t="s">
        <v>207</v>
      </c>
    </row>
    <row r="36" spans="1:7" ht="15.75" thickBot="1" x14ac:dyDescent="0.3">
      <c r="A36" s="12" t="s">
        <v>194</v>
      </c>
      <c r="B36" s="13" t="s">
        <v>11</v>
      </c>
      <c r="C36" s="14" t="s">
        <v>23</v>
      </c>
      <c r="D36" s="13">
        <v>184.15799999999999</v>
      </c>
      <c r="E36" s="42"/>
      <c r="F36" s="35"/>
      <c r="G36" s="45" t="s">
        <v>207</v>
      </c>
    </row>
    <row r="37" spans="1:7" ht="15.75" thickBot="1" x14ac:dyDescent="0.3">
      <c r="A37" s="12" t="s">
        <v>195</v>
      </c>
      <c r="B37" s="13" t="s">
        <v>11</v>
      </c>
      <c r="C37" s="14" t="s">
        <v>24</v>
      </c>
      <c r="D37" s="13">
        <v>124.97799999999999</v>
      </c>
      <c r="E37" s="42"/>
      <c r="F37" s="35"/>
      <c r="G37" s="45" t="s">
        <v>207</v>
      </c>
    </row>
    <row r="38" spans="1:7" ht="15.75" thickBot="1" x14ac:dyDescent="0.3">
      <c r="A38" s="12" t="s">
        <v>196</v>
      </c>
      <c r="B38" s="13" t="s">
        <v>25</v>
      </c>
      <c r="C38" s="14" t="s">
        <v>26</v>
      </c>
      <c r="D38" s="22">
        <v>1200.19</v>
      </c>
      <c r="E38" s="42"/>
      <c r="F38" s="35"/>
      <c r="G38" s="45" t="s">
        <v>207</v>
      </c>
    </row>
    <row r="39" spans="1:7" ht="15.75" thickBot="1" x14ac:dyDescent="0.3">
      <c r="A39" s="12" t="s">
        <v>197</v>
      </c>
      <c r="B39" s="13" t="s">
        <v>11</v>
      </c>
      <c r="C39" s="14" t="s">
        <v>27</v>
      </c>
      <c r="D39" s="13">
        <v>87.997</v>
      </c>
      <c r="E39" s="42"/>
      <c r="F39" s="35"/>
      <c r="G39" s="45" t="s">
        <v>207</v>
      </c>
    </row>
    <row r="40" spans="1:7" ht="15.75" thickBot="1" x14ac:dyDescent="0.3">
      <c r="A40" s="12" t="s">
        <v>198</v>
      </c>
      <c r="B40" s="13" t="s">
        <v>13</v>
      </c>
      <c r="C40" s="14" t="s">
        <v>47</v>
      </c>
      <c r="D40" s="13">
        <v>60</v>
      </c>
      <c r="E40" s="42"/>
      <c r="F40" s="35"/>
      <c r="G40" s="45" t="s">
        <v>207</v>
      </c>
    </row>
    <row r="41" spans="1:7" ht="15.75" thickBot="1" x14ac:dyDescent="0.3">
      <c r="A41" s="12"/>
      <c r="B41" s="13"/>
      <c r="C41" s="17" t="s">
        <v>29</v>
      </c>
      <c r="D41" s="13"/>
      <c r="E41" s="13"/>
      <c r="F41" s="21"/>
    </row>
    <row r="42" spans="1:7" ht="15.75" thickBot="1" x14ac:dyDescent="0.3">
      <c r="A42" s="12" t="s">
        <v>199</v>
      </c>
      <c r="B42" s="13" t="s">
        <v>13</v>
      </c>
      <c r="C42" s="14" t="s">
        <v>30</v>
      </c>
      <c r="D42" s="13">
        <v>9</v>
      </c>
      <c r="E42" s="46"/>
      <c r="F42" s="16">
        <f>D42*E42</f>
        <v>0</v>
      </c>
    </row>
    <row r="43" spans="1:7" ht="15.75" thickBot="1" x14ac:dyDescent="0.3">
      <c r="A43" s="12" t="s">
        <v>200</v>
      </c>
      <c r="B43" s="13" t="s">
        <v>48</v>
      </c>
      <c r="C43" s="14" t="s">
        <v>31</v>
      </c>
      <c r="D43" s="13">
        <v>36</v>
      </c>
      <c r="E43" s="46"/>
      <c r="F43" s="16">
        <f t="shared" ref="F43:F44" si="3">D43*E43</f>
        <v>0</v>
      </c>
    </row>
    <row r="44" spans="1:7" ht="15.75" thickBot="1" x14ac:dyDescent="0.3">
      <c r="A44" s="12" t="s">
        <v>201</v>
      </c>
      <c r="B44" s="13" t="s">
        <v>13</v>
      </c>
      <c r="C44" s="14" t="s">
        <v>32</v>
      </c>
      <c r="D44" s="13">
        <v>6</v>
      </c>
      <c r="E44" s="46"/>
      <c r="F44" s="16">
        <f t="shared" si="3"/>
        <v>0</v>
      </c>
    </row>
    <row r="45" spans="1:7" ht="15.75" thickBot="1" x14ac:dyDescent="0.3">
      <c r="A45" s="12" t="s">
        <v>202</v>
      </c>
      <c r="B45" s="13" t="s">
        <v>17</v>
      </c>
      <c r="C45" s="14" t="s">
        <v>49</v>
      </c>
      <c r="D45" s="22">
        <v>1000</v>
      </c>
      <c r="E45" s="46"/>
      <c r="F45" s="16">
        <f>D45*E45</f>
        <v>0</v>
      </c>
    </row>
    <row r="46" spans="1:7" ht="15.75" thickBot="1" x14ac:dyDescent="0.3">
      <c r="A46" s="12" t="s">
        <v>203</v>
      </c>
      <c r="B46" s="13" t="s">
        <v>17</v>
      </c>
      <c r="C46" s="14" t="s">
        <v>50</v>
      </c>
      <c r="D46" s="13">
        <v>90</v>
      </c>
      <c r="E46" s="46"/>
      <c r="F46" s="16">
        <f>D46*E46</f>
        <v>0</v>
      </c>
    </row>
    <row r="47" spans="1:7" ht="15.75" thickBot="1" x14ac:dyDescent="0.3">
      <c r="A47" s="12" t="s">
        <v>204</v>
      </c>
      <c r="B47" s="13" t="s">
        <v>17</v>
      </c>
      <c r="C47" s="14" t="s">
        <v>33</v>
      </c>
      <c r="D47" s="13">
        <v>2</v>
      </c>
      <c r="E47" s="46"/>
      <c r="F47" s="16">
        <f t="shared" ref="F47:F49" si="4">D47*E47</f>
        <v>0</v>
      </c>
    </row>
    <row r="48" spans="1:7" ht="15.75" thickBot="1" x14ac:dyDescent="0.3">
      <c r="A48" s="12" t="s">
        <v>205</v>
      </c>
      <c r="B48" s="13" t="s">
        <v>13</v>
      </c>
      <c r="C48" s="14" t="s">
        <v>34</v>
      </c>
      <c r="D48" s="13">
        <v>24</v>
      </c>
      <c r="E48" s="46"/>
      <c r="F48" s="16">
        <f t="shared" si="4"/>
        <v>0</v>
      </c>
    </row>
    <row r="49" spans="1:6" ht="15.75" thickBot="1" x14ac:dyDescent="0.3">
      <c r="A49" s="12" t="s">
        <v>206</v>
      </c>
      <c r="B49" s="13" t="s">
        <v>13</v>
      </c>
      <c r="C49" s="14" t="s">
        <v>51</v>
      </c>
      <c r="D49" s="13">
        <v>6</v>
      </c>
      <c r="E49" s="46"/>
      <c r="F49" s="16">
        <f t="shared" si="4"/>
        <v>0</v>
      </c>
    </row>
    <row r="50" spans="1:6" ht="15.75" thickBot="1" x14ac:dyDescent="0.3">
      <c r="A50" s="3">
        <v>3</v>
      </c>
      <c r="B50" s="4" t="s">
        <v>6</v>
      </c>
      <c r="C50" s="5" t="s">
        <v>52</v>
      </c>
      <c r="D50" s="6"/>
      <c r="E50" s="6"/>
      <c r="F50" s="7">
        <f>F51</f>
        <v>0</v>
      </c>
    </row>
    <row r="51" spans="1:6" ht="15.75" thickBot="1" x14ac:dyDescent="0.3">
      <c r="A51" s="8" t="s">
        <v>53</v>
      </c>
      <c r="B51" s="9" t="s">
        <v>9</v>
      </c>
      <c r="C51" s="10" t="s">
        <v>54</v>
      </c>
      <c r="D51" s="9"/>
      <c r="E51" s="9"/>
      <c r="F51" s="23">
        <f>F52+F53</f>
        <v>0</v>
      </c>
    </row>
    <row r="52" spans="1:6" ht="15.75" thickBot="1" x14ac:dyDescent="0.3">
      <c r="A52" s="12" t="s">
        <v>143</v>
      </c>
      <c r="B52" s="13" t="s">
        <v>55</v>
      </c>
      <c r="C52" s="14" t="s">
        <v>56</v>
      </c>
      <c r="D52" s="19">
        <v>1100</v>
      </c>
      <c r="E52" s="46"/>
      <c r="F52" s="16">
        <f>D52*E52</f>
        <v>0</v>
      </c>
    </row>
    <row r="53" spans="1:6" ht="15.75" thickBot="1" x14ac:dyDescent="0.3">
      <c r="A53" s="12" t="s">
        <v>144</v>
      </c>
      <c r="B53" s="13" t="s">
        <v>17</v>
      </c>
      <c r="C53" s="14" t="s">
        <v>57</v>
      </c>
      <c r="D53" s="19">
        <v>1</v>
      </c>
      <c r="E53" s="46"/>
      <c r="F53" s="15">
        <f>D53*E53</f>
        <v>0</v>
      </c>
    </row>
    <row r="54" spans="1:6" ht="23.25" thickBot="1" x14ac:dyDescent="0.3">
      <c r="A54" s="3">
        <v>4</v>
      </c>
      <c r="B54" s="4" t="s">
        <v>58</v>
      </c>
      <c r="C54" s="5" t="s">
        <v>59</v>
      </c>
      <c r="D54" s="6"/>
      <c r="E54" s="6"/>
      <c r="F54" s="29">
        <f>F55</f>
        <v>0</v>
      </c>
    </row>
    <row r="55" spans="1:6" ht="15.75" thickBot="1" x14ac:dyDescent="0.3">
      <c r="A55" s="8" t="s">
        <v>60</v>
      </c>
      <c r="B55" s="9" t="s">
        <v>9</v>
      </c>
      <c r="C55" s="10" t="s">
        <v>61</v>
      </c>
      <c r="D55" s="20"/>
      <c r="E55" s="20"/>
      <c r="F55" s="11">
        <f>F57+F58+F59+F60+F61+F62+F63+F64+F65+F66+F67+F68+F69+F71+F72+F73+F74+F75+F76+F77+F78+F79+F80+F81+F82+F83+F84+F85</f>
        <v>0</v>
      </c>
    </row>
    <row r="56" spans="1:6" ht="15.75" thickBot="1" x14ac:dyDescent="0.3">
      <c r="A56" s="12"/>
      <c r="B56" s="13"/>
      <c r="C56" s="17" t="s">
        <v>62</v>
      </c>
      <c r="D56" s="13"/>
      <c r="E56" s="43"/>
      <c r="F56" s="16"/>
    </row>
    <row r="57" spans="1:6" ht="15.75" thickBot="1" x14ac:dyDescent="0.3">
      <c r="A57" s="12" t="s">
        <v>145</v>
      </c>
      <c r="B57" s="13" t="s">
        <v>17</v>
      </c>
      <c r="C57" s="14" t="s">
        <v>63</v>
      </c>
      <c r="D57" s="13">
        <v>4</v>
      </c>
      <c r="E57" s="46"/>
      <c r="F57" s="16">
        <f>D57*E57</f>
        <v>0</v>
      </c>
    </row>
    <row r="58" spans="1:6" ht="15.75" thickBot="1" x14ac:dyDescent="0.3">
      <c r="A58" s="12" t="s">
        <v>146</v>
      </c>
      <c r="B58" s="13" t="s">
        <v>55</v>
      </c>
      <c r="C58" s="14" t="s">
        <v>64</v>
      </c>
      <c r="D58" s="13">
        <v>616</v>
      </c>
      <c r="E58" s="46"/>
      <c r="F58" s="16">
        <f t="shared" ref="F58:F69" si="5">D58*E58</f>
        <v>0</v>
      </c>
    </row>
    <row r="59" spans="1:6" ht="15.75" thickBot="1" x14ac:dyDescent="0.3">
      <c r="A59" s="12" t="s">
        <v>147</v>
      </c>
      <c r="B59" s="13" t="s">
        <v>17</v>
      </c>
      <c r="C59" s="14" t="s">
        <v>65</v>
      </c>
      <c r="D59" s="13">
        <v>150</v>
      </c>
      <c r="E59" s="46"/>
      <c r="F59" s="16">
        <f t="shared" si="5"/>
        <v>0</v>
      </c>
    </row>
    <row r="60" spans="1:6" ht="15.75" thickBot="1" x14ac:dyDescent="0.3">
      <c r="A60" s="12" t="s">
        <v>148</v>
      </c>
      <c r="B60" s="13" t="s">
        <v>17</v>
      </c>
      <c r="C60" s="14" t="s">
        <v>66</v>
      </c>
      <c r="D60" s="13">
        <v>300</v>
      </c>
      <c r="E60" s="46"/>
      <c r="F60" s="16">
        <f t="shared" si="5"/>
        <v>0</v>
      </c>
    </row>
    <row r="61" spans="1:6" ht="15.75" thickBot="1" x14ac:dyDescent="0.3">
      <c r="A61" s="12" t="s">
        <v>149</v>
      </c>
      <c r="B61" s="13" t="s">
        <v>17</v>
      </c>
      <c r="C61" s="14" t="s">
        <v>67</v>
      </c>
      <c r="D61" s="13">
        <v>200</v>
      </c>
      <c r="E61" s="46"/>
      <c r="F61" s="16">
        <f t="shared" si="5"/>
        <v>0</v>
      </c>
    </row>
    <row r="62" spans="1:6" ht="15.75" thickBot="1" x14ac:dyDescent="0.3">
      <c r="A62" s="12" t="s">
        <v>150</v>
      </c>
      <c r="B62" s="13" t="s">
        <v>25</v>
      </c>
      <c r="C62" s="14" t="s">
        <v>68</v>
      </c>
      <c r="D62" s="13">
        <v>200</v>
      </c>
      <c r="E62" s="46"/>
      <c r="F62" s="16">
        <f t="shared" si="5"/>
        <v>0</v>
      </c>
    </row>
    <row r="63" spans="1:6" ht="15.75" thickBot="1" x14ac:dyDescent="0.3">
      <c r="A63" s="12" t="s">
        <v>151</v>
      </c>
      <c r="B63" s="13" t="s">
        <v>17</v>
      </c>
      <c r="C63" s="14" t="s">
        <v>69</v>
      </c>
      <c r="D63" s="13">
        <v>24</v>
      </c>
      <c r="E63" s="46"/>
      <c r="F63" s="16">
        <f t="shared" si="5"/>
        <v>0</v>
      </c>
    </row>
    <row r="64" spans="1:6" ht="15.75" thickBot="1" x14ac:dyDescent="0.3">
      <c r="A64" s="12" t="s">
        <v>152</v>
      </c>
      <c r="B64" s="13" t="s">
        <v>17</v>
      </c>
      <c r="C64" s="14" t="s">
        <v>70</v>
      </c>
      <c r="D64" s="13">
        <v>30</v>
      </c>
      <c r="E64" s="46"/>
      <c r="F64" s="16">
        <f t="shared" si="5"/>
        <v>0</v>
      </c>
    </row>
    <row r="65" spans="1:6" ht="15.75" thickBot="1" x14ac:dyDescent="0.3">
      <c r="A65" s="12" t="s">
        <v>153</v>
      </c>
      <c r="B65" s="13" t="s">
        <v>17</v>
      </c>
      <c r="C65" s="14" t="s">
        <v>118</v>
      </c>
      <c r="D65" s="13">
        <v>330</v>
      </c>
      <c r="E65" s="46"/>
      <c r="F65" s="16">
        <f t="shared" si="5"/>
        <v>0</v>
      </c>
    </row>
    <row r="66" spans="1:6" ht="15.75" thickBot="1" x14ac:dyDescent="0.3">
      <c r="A66" s="12" t="s">
        <v>154</v>
      </c>
      <c r="B66" s="13" t="s">
        <v>71</v>
      </c>
      <c r="C66" s="14" t="s">
        <v>119</v>
      </c>
      <c r="D66" s="13">
        <v>36</v>
      </c>
      <c r="E66" s="46"/>
      <c r="F66" s="16">
        <f t="shared" si="5"/>
        <v>0</v>
      </c>
    </row>
    <row r="67" spans="1:6" ht="15.75" thickBot="1" x14ac:dyDescent="0.3">
      <c r="A67" s="12" t="s">
        <v>155</v>
      </c>
      <c r="B67" s="13" t="s">
        <v>55</v>
      </c>
      <c r="C67" s="14" t="s">
        <v>72</v>
      </c>
      <c r="D67" s="13">
        <v>200</v>
      </c>
      <c r="E67" s="46"/>
      <c r="F67" s="16">
        <f t="shared" si="5"/>
        <v>0</v>
      </c>
    </row>
    <row r="68" spans="1:6" ht="15.75" thickBot="1" x14ac:dyDescent="0.3">
      <c r="A68" s="12" t="s">
        <v>156</v>
      </c>
      <c r="B68" s="13" t="s">
        <v>17</v>
      </c>
      <c r="C68" s="14" t="s">
        <v>73</v>
      </c>
      <c r="D68" s="13">
        <v>8</v>
      </c>
      <c r="E68" s="46"/>
      <c r="F68" s="16">
        <f t="shared" si="5"/>
        <v>0</v>
      </c>
    </row>
    <row r="69" spans="1:6" ht="15.75" thickBot="1" x14ac:dyDescent="0.3">
      <c r="A69" s="12" t="s">
        <v>157</v>
      </c>
      <c r="B69" s="13" t="s">
        <v>71</v>
      </c>
      <c r="C69" s="14" t="s">
        <v>74</v>
      </c>
      <c r="D69" s="13">
        <v>100</v>
      </c>
      <c r="E69" s="46"/>
      <c r="F69" s="16">
        <f t="shared" si="5"/>
        <v>0</v>
      </c>
    </row>
    <row r="70" spans="1:6" ht="15.75" thickBot="1" x14ac:dyDescent="0.3">
      <c r="A70" s="12"/>
      <c r="B70" s="13"/>
      <c r="C70" s="17" t="s">
        <v>75</v>
      </c>
      <c r="D70" s="13"/>
      <c r="E70" s="43"/>
      <c r="F70" s="16"/>
    </row>
    <row r="71" spans="1:6" ht="15.75" thickBot="1" x14ac:dyDescent="0.3">
      <c r="A71" s="12" t="s">
        <v>158</v>
      </c>
      <c r="B71" s="13" t="s">
        <v>13</v>
      </c>
      <c r="C71" s="14" t="s">
        <v>76</v>
      </c>
      <c r="D71" s="13">
        <v>60</v>
      </c>
      <c r="E71" s="46"/>
      <c r="F71" s="16">
        <f>D71*E71</f>
        <v>0</v>
      </c>
    </row>
    <row r="72" spans="1:6" ht="15.75" thickBot="1" x14ac:dyDescent="0.3">
      <c r="A72" s="12" t="s">
        <v>159</v>
      </c>
      <c r="B72" s="13" t="s">
        <v>13</v>
      </c>
      <c r="C72" s="14" t="s">
        <v>77</v>
      </c>
      <c r="D72" s="13">
        <v>150</v>
      </c>
      <c r="E72" s="46"/>
      <c r="F72" s="16">
        <f t="shared" ref="F72:F84" si="6">D72*E72</f>
        <v>0</v>
      </c>
    </row>
    <row r="73" spans="1:6" ht="15.75" thickBot="1" x14ac:dyDescent="0.3">
      <c r="A73" s="26" t="s">
        <v>160</v>
      </c>
      <c r="B73" s="13" t="s">
        <v>13</v>
      </c>
      <c r="C73" s="14" t="s">
        <v>78</v>
      </c>
      <c r="D73" s="13">
        <v>60</v>
      </c>
      <c r="E73" s="46"/>
      <c r="F73" s="16">
        <f t="shared" si="6"/>
        <v>0</v>
      </c>
    </row>
    <row r="74" spans="1:6" ht="15.75" thickBot="1" x14ac:dyDescent="0.3">
      <c r="A74" s="12" t="s">
        <v>161</v>
      </c>
      <c r="B74" s="13" t="s">
        <v>13</v>
      </c>
      <c r="C74" s="14" t="s">
        <v>79</v>
      </c>
      <c r="D74" s="13">
        <v>60</v>
      </c>
      <c r="E74" s="46"/>
      <c r="F74" s="16">
        <f t="shared" si="6"/>
        <v>0</v>
      </c>
    </row>
    <row r="75" spans="1:6" ht="15.75" thickBot="1" x14ac:dyDescent="0.3">
      <c r="A75" s="12" t="s">
        <v>162</v>
      </c>
      <c r="B75" s="13" t="s">
        <v>13</v>
      </c>
      <c r="C75" s="14" t="s">
        <v>80</v>
      </c>
      <c r="D75" s="13">
        <v>180</v>
      </c>
      <c r="E75" s="46"/>
      <c r="F75" s="16">
        <f t="shared" si="6"/>
        <v>0</v>
      </c>
    </row>
    <row r="76" spans="1:6" ht="15.75" thickBot="1" x14ac:dyDescent="0.3">
      <c r="A76" s="12" t="s">
        <v>163</v>
      </c>
      <c r="B76" s="13" t="s">
        <v>13</v>
      </c>
      <c r="C76" s="14" t="s">
        <v>81</v>
      </c>
      <c r="D76" s="13">
        <v>67.5</v>
      </c>
      <c r="E76" s="46"/>
      <c r="F76" s="16">
        <f t="shared" si="6"/>
        <v>0</v>
      </c>
    </row>
    <row r="77" spans="1:6" ht="15.75" thickBot="1" x14ac:dyDescent="0.3">
      <c r="A77" s="12" t="s">
        <v>164</v>
      </c>
      <c r="B77" s="13" t="s">
        <v>13</v>
      </c>
      <c r="C77" s="14" t="s">
        <v>82</v>
      </c>
      <c r="D77" s="13">
        <v>300</v>
      </c>
      <c r="E77" s="46"/>
      <c r="F77" s="16">
        <f t="shared" si="6"/>
        <v>0</v>
      </c>
    </row>
    <row r="78" spans="1:6" ht="15.75" thickBot="1" x14ac:dyDescent="0.3">
      <c r="A78" s="12" t="s">
        <v>165</v>
      </c>
      <c r="B78" s="13" t="s">
        <v>13</v>
      </c>
      <c r="C78" s="14" t="s">
        <v>83</v>
      </c>
      <c r="D78" s="24">
        <v>420</v>
      </c>
      <c r="E78" s="46"/>
      <c r="F78" s="16">
        <f t="shared" si="6"/>
        <v>0</v>
      </c>
    </row>
    <row r="79" spans="1:6" ht="15.75" thickBot="1" x14ac:dyDescent="0.3">
      <c r="A79" s="12" t="s">
        <v>167</v>
      </c>
      <c r="B79" s="13" t="s">
        <v>13</v>
      </c>
      <c r="C79" s="14" t="s">
        <v>84</v>
      </c>
      <c r="D79" s="24">
        <v>210</v>
      </c>
      <c r="E79" s="46"/>
      <c r="F79" s="16">
        <f t="shared" si="6"/>
        <v>0</v>
      </c>
    </row>
    <row r="80" spans="1:6" ht="15.75" thickBot="1" x14ac:dyDescent="0.3">
      <c r="A80" s="12" t="s">
        <v>166</v>
      </c>
      <c r="B80" s="13" t="s">
        <v>13</v>
      </c>
      <c r="C80" s="14" t="s">
        <v>85</v>
      </c>
      <c r="D80" s="24">
        <v>990</v>
      </c>
      <c r="E80" s="46"/>
      <c r="F80" s="16">
        <f t="shared" si="6"/>
        <v>0</v>
      </c>
    </row>
    <row r="81" spans="1:7" ht="15.75" thickBot="1" x14ac:dyDescent="0.3">
      <c r="A81" s="12" t="s">
        <v>168</v>
      </c>
      <c r="B81" s="13" t="s">
        <v>13</v>
      </c>
      <c r="C81" s="14" t="s">
        <v>86</v>
      </c>
      <c r="D81" s="24">
        <v>60</v>
      </c>
      <c r="E81" s="46"/>
      <c r="F81" s="16">
        <f t="shared" si="6"/>
        <v>0</v>
      </c>
    </row>
    <row r="82" spans="1:7" ht="15.75" thickBot="1" x14ac:dyDescent="0.3">
      <c r="A82" s="12" t="s">
        <v>169</v>
      </c>
      <c r="B82" s="13" t="s">
        <v>13</v>
      </c>
      <c r="C82" s="14" t="s">
        <v>87</v>
      </c>
      <c r="D82" s="13">
        <v>450</v>
      </c>
      <c r="E82" s="46"/>
      <c r="F82" s="16">
        <f t="shared" si="6"/>
        <v>0</v>
      </c>
    </row>
    <row r="83" spans="1:7" ht="15.75" thickBot="1" x14ac:dyDescent="0.3">
      <c r="A83" s="12" t="s">
        <v>170</v>
      </c>
      <c r="B83" s="13" t="s">
        <v>13</v>
      </c>
      <c r="C83" s="14" t="s">
        <v>88</v>
      </c>
      <c r="D83" s="13">
        <v>192</v>
      </c>
      <c r="E83" s="46"/>
      <c r="F83" s="16">
        <f t="shared" si="6"/>
        <v>0</v>
      </c>
    </row>
    <row r="84" spans="1:7" ht="15.75" thickBot="1" x14ac:dyDescent="0.3">
      <c r="A84" s="12" t="s">
        <v>171</v>
      </c>
      <c r="B84" s="13" t="s">
        <v>13</v>
      </c>
      <c r="C84" s="14" t="s">
        <v>89</v>
      </c>
      <c r="D84" s="13">
        <v>300</v>
      </c>
      <c r="E84" s="46"/>
      <c r="F84" s="16">
        <f t="shared" si="6"/>
        <v>0</v>
      </c>
    </row>
    <row r="85" spans="1:7" ht="15.75" thickBot="1" x14ac:dyDescent="0.3">
      <c r="A85" s="12" t="s">
        <v>172</v>
      </c>
      <c r="B85" s="13" t="s">
        <v>13</v>
      </c>
      <c r="C85" s="14" t="s">
        <v>90</v>
      </c>
      <c r="D85" s="13">
        <v>60</v>
      </c>
      <c r="E85" s="46"/>
      <c r="F85" s="16">
        <f>D85*E85</f>
        <v>0</v>
      </c>
    </row>
    <row r="86" spans="1:7" ht="15.75" thickBot="1" x14ac:dyDescent="0.3">
      <c r="A86" s="59" t="s">
        <v>91</v>
      </c>
      <c r="B86" s="60"/>
      <c r="C86" s="60"/>
      <c r="D86" s="60"/>
      <c r="E86" s="61"/>
      <c r="F86" s="38">
        <f>F3+F25+F50+F54</f>
        <v>0</v>
      </c>
    </row>
    <row r="87" spans="1:7" ht="15.75" thickBot="1" x14ac:dyDescent="0.3">
      <c r="A87" s="53" t="s">
        <v>92</v>
      </c>
      <c r="B87" s="54"/>
      <c r="C87" s="54"/>
      <c r="D87" s="54"/>
      <c r="E87" s="54"/>
      <c r="F87" s="55"/>
    </row>
    <row r="88" spans="1:7" ht="15.75" thickBot="1" x14ac:dyDescent="0.3">
      <c r="A88" s="3">
        <v>5</v>
      </c>
      <c r="B88" s="4" t="s">
        <v>6</v>
      </c>
      <c r="C88" s="5" t="s">
        <v>93</v>
      </c>
      <c r="D88" s="4"/>
      <c r="E88" s="4"/>
      <c r="F88" s="7">
        <v>0</v>
      </c>
    </row>
    <row r="89" spans="1:7" ht="23.25" thickBot="1" x14ac:dyDescent="0.3">
      <c r="A89" s="12" t="s">
        <v>173</v>
      </c>
      <c r="B89" s="13" t="s">
        <v>17</v>
      </c>
      <c r="C89" s="14" t="s">
        <v>94</v>
      </c>
      <c r="D89" s="13">
        <v>16</v>
      </c>
      <c r="E89" s="42"/>
      <c r="F89" s="35"/>
      <c r="G89" s="45" t="s">
        <v>207</v>
      </c>
    </row>
    <row r="90" spans="1:7" ht="23.25" thickBot="1" x14ac:dyDescent="0.3">
      <c r="A90" s="12" t="s">
        <v>174</v>
      </c>
      <c r="B90" s="13" t="s">
        <v>17</v>
      </c>
      <c r="C90" s="14" t="s">
        <v>95</v>
      </c>
      <c r="D90" s="13">
        <v>60</v>
      </c>
      <c r="E90" s="42"/>
      <c r="F90" s="35"/>
      <c r="G90" s="45" t="s">
        <v>207</v>
      </c>
    </row>
    <row r="91" spans="1:7" ht="15.75" thickBot="1" x14ac:dyDescent="0.3">
      <c r="A91" s="12" t="s">
        <v>175</v>
      </c>
      <c r="B91" s="13" t="s">
        <v>17</v>
      </c>
      <c r="C91" s="14" t="s">
        <v>96</v>
      </c>
      <c r="D91" s="13">
        <v>12</v>
      </c>
      <c r="E91" s="42"/>
      <c r="F91" s="35"/>
      <c r="G91" s="45" t="s">
        <v>207</v>
      </c>
    </row>
    <row r="92" spans="1:7" ht="15.75" thickBot="1" x14ac:dyDescent="0.3">
      <c r="A92" s="12" t="s">
        <v>176</v>
      </c>
      <c r="B92" s="13" t="s">
        <v>17</v>
      </c>
      <c r="C92" s="14" t="s">
        <v>97</v>
      </c>
      <c r="D92" s="13">
        <v>54</v>
      </c>
      <c r="E92" s="42"/>
      <c r="F92" s="35"/>
      <c r="G92" s="45" t="s">
        <v>207</v>
      </c>
    </row>
    <row r="93" spans="1:7" ht="15.75" thickBot="1" x14ac:dyDescent="0.3">
      <c r="A93" s="3">
        <v>6</v>
      </c>
      <c r="B93" s="4" t="s">
        <v>6</v>
      </c>
      <c r="C93" s="5" t="s">
        <v>98</v>
      </c>
      <c r="D93" s="4"/>
      <c r="E93" s="4"/>
      <c r="F93" s="7">
        <f>F94+F95+F96+F97</f>
        <v>0</v>
      </c>
    </row>
    <row r="94" spans="1:7" ht="15.75" thickBot="1" x14ac:dyDescent="0.3">
      <c r="A94" s="12" t="s">
        <v>177</v>
      </c>
      <c r="B94" s="13" t="s">
        <v>17</v>
      </c>
      <c r="C94" s="14" t="s">
        <v>99</v>
      </c>
      <c r="D94" s="13">
        <v>1</v>
      </c>
      <c r="E94" s="46"/>
      <c r="F94" s="16">
        <f>D94*E94</f>
        <v>0</v>
      </c>
    </row>
    <row r="95" spans="1:7" ht="15.75" thickBot="1" x14ac:dyDescent="0.3">
      <c r="A95" s="12" t="s">
        <v>178</v>
      </c>
      <c r="B95" s="13" t="s">
        <v>17</v>
      </c>
      <c r="C95" s="14" t="s">
        <v>100</v>
      </c>
      <c r="D95" s="13">
        <v>1</v>
      </c>
      <c r="E95" s="46"/>
      <c r="F95" s="16">
        <f t="shared" ref="F95:F97" si="7">D95*E95</f>
        <v>0</v>
      </c>
    </row>
    <row r="96" spans="1:7" ht="15.75" thickBot="1" x14ac:dyDescent="0.3">
      <c r="A96" s="12" t="s">
        <v>179</v>
      </c>
      <c r="B96" s="13" t="s">
        <v>17</v>
      </c>
      <c r="C96" s="14" t="s">
        <v>101</v>
      </c>
      <c r="D96" s="13">
        <v>1</v>
      </c>
      <c r="E96" s="46"/>
      <c r="F96" s="16">
        <f t="shared" si="7"/>
        <v>0</v>
      </c>
    </row>
    <row r="97" spans="1:6" ht="15.75" thickBot="1" x14ac:dyDescent="0.3">
      <c r="A97" s="12" t="s">
        <v>180</v>
      </c>
      <c r="B97" s="13" t="s">
        <v>17</v>
      </c>
      <c r="C97" s="14" t="s">
        <v>102</v>
      </c>
      <c r="D97" s="13">
        <v>1</v>
      </c>
      <c r="E97" s="46"/>
      <c r="F97" s="16">
        <f t="shared" si="7"/>
        <v>0</v>
      </c>
    </row>
    <row r="98" spans="1:6" ht="15.75" thickBot="1" x14ac:dyDescent="0.3">
      <c r="A98" s="3">
        <v>7</v>
      </c>
      <c r="B98" s="4" t="s">
        <v>6</v>
      </c>
      <c r="C98" s="5" t="s">
        <v>103</v>
      </c>
      <c r="D98" s="4"/>
      <c r="E98" s="4"/>
      <c r="F98" s="7">
        <f>F99</f>
        <v>0</v>
      </c>
    </row>
    <row r="99" spans="1:6" ht="15.75" thickBot="1" x14ac:dyDescent="0.3">
      <c r="A99" s="12" t="s">
        <v>181</v>
      </c>
      <c r="B99" s="13" t="s">
        <v>17</v>
      </c>
      <c r="C99" s="14" t="s">
        <v>104</v>
      </c>
      <c r="D99" s="13">
        <v>1</v>
      </c>
      <c r="E99" s="46"/>
      <c r="F99" s="15">
        <f>D99*E99</f>
        <v>0</v>
      </c>
    </row>
    <row r="100" spans="1:6" ht="15.75" thickBot="1" x14ac:dyDescent="0.3">
      <c r="A100" s="3">
        <v>8</v>
      </c>
      <c r="B100" s="4" t="s">
        <v>6</v>
      </c>
      <c r="C100" s="5" t="s">
        <v>105</v>
      </c>
      <c r="D100" s="4"/>
      <c r="E100" s="4"/>
      <c r="F100" s="7">
        <f>F101</f>
        <v>0</v>
      </c>
    </row>
    <row r="101" spans="1:6" ht="15.75" thickBot="1" x14ac:dyDescent="0.3">
      <c r="A101" s="27" t="s">
        <v>182</v>
      </c>
      <c r="B101" s="13" t="s">
        <v>17</v>
      </c>
      <c r="C101" s="14" t="s">
        <v>106</v>
      </c>
      <c r="D101" s="13">
        <v>1</v>
      </c>
      <c r="E101" s="46"/>
      <c r="F101" s="15">
        <f>D101*E101</f>
        <v>0</v>
      </c>
    </row>
    <row r="102" spans="1:6" ht="15.75" thickBot="1" x14ac:dyDescent="0.3">
      <c r="A102" s="28">
        <v>9</v>
      </c>
      <c r="B102" s="28" t="s">
        <v>58</v>
      </c>
      <c r="C102" s="30" t="s">
        <v>107</v>
      </c>
      <c r="D102" s="31"/>
      <c r="E102" s="31"/>
      <c r="F102" s="32">
        <f>F103+F104+F105</f>
        <v>0</v>
      </c>
    </row>
    <row r="103" spans="1:6" ht="15.75" thickBot="1" x14ac:dyDescent="0.3">
      <c r="A103" s="12" t="s">
        <v>183</v>
      </c>
      <c r="B103" s="13" t="s">
        <v>108</v>
      </c>
      <c r="C103" s="14" t="s">
        <v>109</v>
      </c>
      <c r="D103" s="13">
        <v>7</v>
      </c>
      <c r="E103" s="46"/>
      <c r="F103" s="15">
        <f>D103*E103</f>
        <v>0</v>
      </c>
    </row>
    <row r="104" spans="1:6" ht="15.75" thickBot="1" x14ac:dyDescent="0.3">
      <c r="A104" s="12" t="s">
        <v>184</v>
      </c>
      <c r="B104" s="13" t="s">
        <v>108</v>
      </c>
      <c r="C104" s="14" t="s">
        <v>110</v>
      </c>
      <c r="D104" s="13">
        <v>7</v>
      </c>
      <c r="E104" s="46"/>
      <c r="F104" s="15">
        <f t="shared" ref="F104:F105" si="8">D104*E104</f>
        <v>0</v>
      </c>
    </row>
    <row r="105" spans="1:6" ht="15.75" thickBot="1" x14ac:dyDescent="0.3">
      <c r="A105" s="12" t="s">
        <v>185</v>
      </c>
      <c r="B105" s="13" t="s">
        <v>108</v>
      </c>
      <c r="C105" s="14" t="s">
        <v>111</v>
      </c>
      <c r="D105" s="13">
        <v>7</v>
      </c>
      <c r="E105" s="46"/>
      <c r="F105" s="15">
        <f t="shared" si="8"/>
        <v>0</v>
      </c>
    </row>
    <row r="106" spans="1:6" ht="15.75" thickBot="1" x14ac:dyDescent="0.3">
      <c r="A106" s="3">
        <v>10</v>
      </c>
      <c r="B106" s="28" t="s">
        <v>58</v>
      </c>
      <c r="C106" s="33" t="s">
        <v>112</v>
      </c>
      <c r="D106" s="34"/>
      <c r="E106" s="44"/>
      <c r="F106" s="7">
        <f>F107+F108+F109+F110</f>
        <v>0</v>
      </c>
    </row>
    <row r="107" spans="1:6" ht="15.75" thickBot="1" x14ac:dyDescent="0.3">
      <c r="A107" s="12" t="s">
        <v>186</v>
      </c>
      <c r="B107" s="13" t="s">
        <v>17</v>
      </c>
      <c r="C107" s="14" t="s">
        <v>113</v>
      </c>
      <c r="D107" s="13">
        <v>1</v>
      </c>
      <c r="E107" s="46"/>
      <c r="F107" s="15">
        <f t="shared" ref="F107:F110" si="9">D107*E107</f>
        <v>0</v>
      </c>
    </row>
    <row r="108" spans="1:6" ht="15.75" thickBot="1" x14ac:dyDescent="0.3">
      <c r="A108" s="12" t="s">
        <v>187</v>
      </c>
      <c r="B108" s="13" t="s">
        <v>17</v>
      </c>
      <c r="C108" s="14" t="s">
        <v>114</v>
      </c>
      <c r="D108" s="13">
        <v>1</v>
      </c>
      <c r="E108" s="46"/>
      <c r="F108" s="15">
        <f t="shared" si="9"/>
        <v>0</v>
      </c>
    </row>
    <row r="109" spans="1:6" ht="15.75" thickBot="1" x14ac:dyDescent="0.3">
      <c r="A109" s="12" t="s">
        <v>188</v>
      </c>
      <c r="B109" s="13" t="s">
        <v>17</v>
      </c>
      <c r="C109" s="14" t="s">
        <v>115</v>
      </c>
      <c r="D109" s="13">
        <v>1</v>
      </c>
      <c r="E109" s="46"/>
      <c r="F109" s="15">
        <f t="shared" si="9"/>
        <v>0</v>
      </c>
    </row>
    <row r="110" spans="1:6" ht="15.75" thickBot="1" x14ac:dyDescent="0.3">
      <c r="A110" s="12" t="s">
        <v>189</v>
      </c>
      <c r="B110" s="13" t="s">
        <v>17</v>
      </c>
      <c r="C110" s="14" t="s">
        <v>116</v>
      </c>
      <c r="D110" s="13">
        <v>1</v>
      </c>
      <c r="E110" s="46"/>
      <c r="F110" s="36">
        <f t="shared" si="9"/>
        <v>0</v>
      </c>
    </row>
    <row r="111" spans="1:6" ht="25.5" customHeight="1" thickBot="1" x14ac:dyDescent="0.3">
      <c r="A111" s="47" t="s">
        <v>191</v>
      </c>
      <c r="B111" s="48"/>
      <c r="C111" s="48"/>
      <c r="D111" s="48"/>
      <c r="E111" s="49"/>
      <c r="F111" s="39">
        <f>F86+F88+F93+F98+F100+F102+F106</f>
        <v>0</v>
      </c>
    </row>
    <row r="112" spans="1:6" ht="15.75" thickBot="1" x14ac:dyDescent="0.3">
      <c r="A112" s="56" t="s">
        <v>117</v>
      </c>
      <c r="B112" s="57"/>
      <c r="C112" s="57"/>
      <c r="D112" s="57"/>
      <c r="E112" s="58"/>
      <c r="F112" s="37">
        <f>0.21*F111</f>
        <v>0</v>
      </c>
    </row>
    <row r="113" spans="1:6" ht="24.75" customHeight="1" thickBot="1" x14ac:dyDescent="0.3">
      <c r="A113" s="47" t="s">
        <v>190</v>
      </c>
      <c r="B113" s="48"/>
      <c r="C113" s="48"/>
      <c r="D113" s="48"/>
      <c r="E113" s="49"/>
      <c r="F113" s="40">
        <f>F111+F112</f>
        <v>0</v>
      </c>
    </row>
    <row r="115" spans="1:6" ht="15.75" x14ac:dyDescent="0.25">
      <c r="A115" s="62" t="s">
        <v>208</v>
      </c>
      <c r="B115" s="62"/>
      <c r="C115" s="62"/>
      <c r="D115" s="62"/>
      <c r="E115" s="62"/>
      <c r="F115" s="62"/>
    </row>
    <row r="116" spans="1:6" ht="15.75" x14ac:dyDescent="0.25">
      <c r="A116" s="62" t="s">
        <v>209</v>
      </c>
      <c r="B116" s="62"/>
      <c r="C116" s="62"/>
      <c r="D116" s="62"/>
      <c r="E116" s="62"/>
      <c r="F116" s="62"/>
    </row>
  </sheetData>
  <sheetProtection selectLockedCells="1"/>
  <mergeCells count="8">
    <mergeCell ref="A116:F116"/>
    <mergeCell ref="A113:E113"/>
    <mergeCell ref="A115:F115"/>
    <mergeCell ref="A1:F1"/>
    <mergeCell ref="A87:F87"/>
    <mergeCell ref="A111:E111"/>
    <mergeCell ref="A112:E112"/>
    <mergeCell ref="A86:E8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11" ma:contentTypeDescription="Crear nuevo documento." ma:contentTypeScope="" ma:versionID="d9693dc60da5a9bcd077b41bfa97de36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4eb2e20bf2b36787a5435a6177a3e3c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8F0C13-49B5-46C4-9C4B-C3D4A93E55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36f9e-4c62-4529-96d7-4d45c08bd7fe"/>
    <ds:schemaRef ds:uri="09521594-1c3f-4dc0-883b-87d08b31e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4A5BB0-EC87-4CB9-B407-32415D22265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423BF3F-ED1E-4D92-81E4-43E112B9B8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Blanco Molina, Emilio</dc:creator>
  <cp:lastModifiedBy>Ávila Ruiz, Sandra</cp:lastModifiedBy>
  <dcterms:created xsi:type="dcterms:W3CDTF">2020-07-17T08:33:47Z</dcterms:created>
  <dcterms:modified xsi:type="dcterms:W3CDTF">2020-10-06T09:06:10Z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EBLM@enresa.es</vt:lpwstr>
  </property>
  <property fmtid="{D5CDD505-2E9C-101B-9397-08002B2CF9AE}" pid="5" name="MSIP_Label_3262214b-4402-4fd7-9e7a-cd3557d9ab45_SetDate">
    <vt:lpwstr>2020-07-17T08:34:58.0486920Z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749ad795-673a-429e-ad4c-bc3912b53723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0x01010030E42E925AEB0D428E82179EA616534B</vt:lpwstr>
  </property>
</Properties>
</file>