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3. Proyecto de ejecución Modificaciones Eléctricas/2. Documentos de licitación/"/>
    </mc:Choice>
  </mc:AlternateContent>
  <xr:revisionPtr revIDLastSave="0" documentId="8_{C8426A2F-5477-42E3-9EB5-044FFBCAD4A3}"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840" tabRatio="822"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Instrucciones!$B$1:$Q$20</definedName>
    <definedName name="_xlnm.Print_Area" localSheetId="1">'Modelo de oferta económica'!$B$2:$H$1062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28" i="1" l="1"/>
  <c r="H1029" i="1" s="1"/>
  <c r="J231" i="1"/>
  <c r="H232" i="1" s="1"/>
  <c r="J1048" i="1" l="1"/>
  <c r="H1049" i="1" s="1"/>
  <c r="I1049" i="1"/>
  <c r="J1052" i="1"/>
  <c r="H1053" i="1" s="1"/>
  <c r="I1053" i="1"/>
  <c r="J1056" i="1"/>
  <c r="H1057" i="1" s="1"/>
  <c r="I1057" i="1"/>
  <c r="J1060" i="1"/>
  <c r="H1061" i="1" s="1"/>
  <c r="I1061" i="1"/>
  <c r="J1034" i="1"/>
  <c r="H1035" i="1" s="1"/>
  <c r="I1035" i="1"/>
  <c r="J1038" i="1"/>
  <c r="H1039" i="1" s="1"/>
  <c r="I1039" i="1"/>
  <c r="J1042" i="1"/>
  <c r="H1043" i="1" s="1"/>
  <c r="I1043" i="1"/>
  <c r="J1024" i="1"/>
  <c r="H1025" i="1" s="1"/>
  <c r="H1022" i="1" s="1"/>
  <c r="I1025" i="1"/>
  <c r="I1029" i="1"/>
  <c r="J952" i="1"/>
  <c r="H953" i="1" s="1"/>
  <c r="I953" i="1"/>
  <c r="J957" i="1"/>
  <c r="H958" i="1" s="1"/>
  <c r="I958" i="1"/>
  <c r="J961" i="1"/>
  <c r="H962" i="1" s="1"/>
  <c r="I962" i="1"/>
  <c r="J965" i="1"/>
  <c r="H966" i="1" s="1"/>
  <c r="I966" i="1"/>
  <c r="J969" i="1"/>
  <c r="H970" i="1" s="1"/>
  <c r="I970" i="1"/>
  <c r="J973" i="1"/>
  <c r="H974" i="1" s="1"/>
  <c r="I974" i="1"/>
  <c r="J977" i="1"/>
  <c r="H978" i="1" s="1"/>
  <c r="I978" i="1"/>
  <c r="J981" i="1"/>
  <c r="H982" i="1" s="1"/>
  <c r="I982" i="1"/>
  <c r="J985" i="1"/>
  <c r="H986" i="1" s="1"/>
  <c r="I986" i="1"/>
  <c r="J989" i="1"/>
  <c r="H990" i="1" s="1"/>
  <c r="I990" i="1"/>
  <c r="J994" i="1"/>
  <c r="H995" i="1" s="1"/>
  <c r="I995" i="1"/>
  <c r="J998" i="1"/>
  <c r="H999" i="1" s="1"/>
  <c r="I999" i="1"/>
  <c r="J1002" i="1"/>
  <c r="H1003" i="1" s="1"/>
  <c r="I1003" i="1"/>
  <c r="J1006" i="1"/>
  <c r="H1007" i="1" s="1"/>
  <c r="I1007" i="1"/>
  <c r="J1010" i="1"/>
  <c r="H1011" i="1" s="1"/>
  <c r="I1011" i="1"/>
  <c r="J1014" i="1"/>
  <c r="H1015" i="1" s="1"/>
  <c r="I1015" i="1"/>
  <c r="J1018" i="1"/>
  <c r="H1019" i="1" s="1"/>
  <c r="I1019" i="1"/>
  <c r="J853" i="1"/>
  <c r="H854" i="1" s="1"/>
  <c r="I854" i="1"/>
  <c r="J858" i="1"/>
  <c r="H859" i="1" s="1"/>
  <c r="I859" i="1"/>
  <c r="J862" i="1"/>
  <c r="H863" i="1" s="1"/>
  <c r="I863" i="1"/>
  <c r="J865" i="1"/>
  <c r="H866" i="1" s="1"/>
  <c r="I866" i="1"/>
  <c r="J869" i="1"/>
  <c r="H870" i="1" s="1"/>
  <c r="I870" i="1"/>
  <c r="J873" i="1"/>
  <c r="H874" i="1" s="1"/>
  <c r="I874" i="1"/>
  <c r="J877" i="1"/>
  <c r="H878" i="1" s="1"/>
  <c r="I878" i="1"/>
  <c r="J881" i="1"/>
  <c r="H882" i="1" s="1"/>
  <c r="I882" i="1"/>
  <c r="J886" i="1"/>
  <c r="H887" i="1" s="1"/>
  <c r="I887" i="1"/>
  <c r="J891" i="1"/>
  <c r="H892" i="1" s="1"/>
  <c r="I892" i="1"/>
  <c r="J895" i="1"/>
  <c r="H896" i="1" s="1"/>
  <c r="I896" i="1"/>
  <c r="J899" i="1"/>
  <c r="H900" i="1" s="1"/>
  <c r="I900" i="1"/>
  <c r="J903" i="1"/>
  <c r="H904" i="1" s="1"/>
  <c r="I904" i="1"/>
  <c r="J907" i="1"/>
  <c r="H908" i="1" s="1"/>
  <c r="I908" i="1"/>
  <c r="J911" i="1"/>
  <c r="H912" i="1" s="1"/>
  <c r="I912" i="1"/>
  <c r="J915" i="1"/>
  <c r="H916" i="1" s="1"/>
  <c r="I916" i="1"/>
  <c r="J919" i="1"/>
  <c r="H920" i="1" s="1"/>
  <c r="I920" i="1"/>
  <c r="J923" i="1"/>
  <c r="H924" i="1" s="1"/>
  <c r="I924" i="1"/>
  <c r="J927" i="1"/>
  <c r="H928" i="1" s="1"/>
  <c r="I928" i="1"/>
  <c r="J931" i="1"/>
  <c r="H932" i="1" s="1"/>
  <c r="I932" i="1"/>
  <c r="J935" i="1"/>
  <c r="H936" i="1" s="1"/>
  <c r="I936" i="1"/>
  <c r="J939" i="1"/>
  <c r="H940" i="1" s="1"/>
  <c r="I940" i="1"/>
  <c r="J943" i="1"/>
  <c r="H944" i="1" s="1"/>
  <c r="I944" i="1"/>
  <c r="J946" i="1"/>
  <c r="H947" i="1" s="1"/>
  <c r="I947" i="1"/>
  <c r="J763" i="1"/>
  <c r="H764" i="1" s="1"/>
  <c r="I764" i="1"/>
  <c r="J767" i="1"/>
  <c r="H768" i="1" s="1"/>
  <c r="I768" i="1"/>
  <c r="J771" i="1"/>
  <c r="H772" i="1" s="1"/>
  <c r="I772" i="1"/>
  <c r="J775" i="1"/>
  <c r="H776" i="1" s="1"/>
  <c r="I776" i="1"/>
  <c r="J779" i="1"/>
  <c r="H780" i="1" s="1"/>
  <c r="I780" i="1"/>
  <c r="J783" i="1"/>
  <c r="H784" i="1" s="1"/>
  <c r="I784" i="1"/>
  <c r="J787" i="1"/>
  <c r="H788" i="1" s="1"/>
  <c r="I788" i="1"/>
  <c r="J791" i="1"/>
  <c r="H792" i="1" s="1"/>
  <c r="I792" i="1"/>
  <c r="J795" i="1"/>
  <c r="H796" i="1" s="1"/>
  <c r="I796" i="1"/>
  <c r="J799" i="1"/>
  <c r="H800" i="1" s="1"/>
  <c r="I800" i="1"/>
  <c r="J803" i="1"/>
  <c r="H804" i="1" s="1"/>
  <c r="I804" i="1"/>
  <c r="J807" i="1"/>
  <c r="H808" i="1" s="1"/>
  <c r="I808" i="1"/>
  <c r="J811" i="1"/>
  <c r="H812" i="1" s="1"/>
  <c r="I812" i="1"/>
  <c r="J815" i="1"/>
  <c r="H816" i="1" s="1"/>
  <c r="I816" i="1"/>
  <c r="J819" i="1"/>
  <c r="H820" i="1" s="1"/>
  <c r="I820" i="1"/>
  <c r="J823" i="1"/>
  <c r="H824" i="1" s="1"/>
  <c r="I824" i="1"/>
  <c r="J827" i="1"/>
  <c r="H828" i="1" s="1"/>
  <c r="I828" i="1"/>
  <c r="J831" i="1"/>
  <c r="H832" i="1" s="1"/>
  <c r="I832" i="1"/>
  <c r="J835" i="1"/>
  <c r="H836" i="1" s="1"/>
  <c r="I836" i="1"/>
  <c r="J839" i="1"/>
  <c r="H840" i="1" s="1"/>
  <c r="I840" i="1"/>
  <c r="J843" i="1"/>
  <c r="H844" i="1" s="1"/>
  <c r="I844" i="1"/>
  <c r="J847" i="1"/>
  <c r="H848" i="1" s="1"/>
  <c r="I848" i="1"/>
  <c r="J699" i="1"/>
  <c r="H700" i="1" s="1"/>
  <c r="I700" i="1"/>
  <c r="J704" i="1"/>
  <c r="H705" i="1" s="1"/>
  <c r="I705" i="1"/>
  <c r="J708" i="1"/>
  <c r="H709" i="1" s="1"/>
  <c r="I709" i="1"/>
  <c r="J713" i="1"/>
  <c r="H714" i="1" s="1"/>
  <c r="I714" i="1"/>
  <c r="J717" i="1"/>
  <c r="H718" i="1" s="1"/>
  <c r="I718" i="1"/>
  <c r="J721" i="1"/>
  <c r="H722" i="1" s="1"/>
  <c r="I722" i="1"/>
  <c r="J725" i="1"/>
  <c r="H726" i="1" s="1"/>
  <c r="I726" i="1"/>
  <c r="J729" i="1"/>
  <c r="H730" i="1" s="1"/>
  <c r="I730" i="1"/>
  <c r="J733" i="1"/>
  <c r="H734" i="1" s="1"/>
  <c r="I734" i="1"/>
  <c r="J737" i="1"/>
  <c r="H738" i="1" s="1"/>
  <c r="I738" i="1"/>
  <c r="J741" i="1"/>
  <c r="H742" i="1" s="1"/>
  <c r="I742" i="1"/>
  <c r="J745" i="1"/>
  <c r="H746" i="1" s="1"/>
  <c r="I746" i="1"/>
  <c r="J749" i="1"/>
  <c r="H750" i="1" s="1"/>
  <c r="I750" i="1"/>
  <c r="J753" i="1"/>
  <c r="H754" i="1" s="1"/>
  <c r="I754" i="1"/>
  <c r="J757" i="1"/>
  <c r="H758" i="1" s="1"/>
  <c r="I758" i="1"/>
  <c r="J653" i="1"/>
  <c r="H654" i="1" s="1"/>
  <c r="I654" i="1"/>
  <c r="J658" i="1"/>
  <c r="H659" i="1" s="1"/>
  <c r="I659" i="1"/>
  <c r="J662" i="1"/>
  <c r="H663" i="1" s="1"/>
  <c r="I663" i="1"/>
  <c r="J669" i="1"/>
  <c r="H670" i="1" s="1"/>
  <c r="I670" i="1"/>
  <c r="J673" i="1"/>
  <c r="H674" i="1" s="1"/>
  <c r="I674" i="1"/>
  <c r="J677" i="1"/>
  <c r="H678" i="1" s="1"/>
  <c r="I678" i="1"/>
  <c r="J681" i="1"/>
  <c r="H682" i="1" s="1"/>
  <c r="I682" i="1"/>
  <c r="J685" i="1"/>
  <c r="H686" i="1" s="1"/>
  <c r="I686" i="1"/>
  <c r="J689" i="1"/>
  <c r="H690" i="1" s="1"/>
  <c r="I690" i="1"/>
  <c r="J693" i="1"/>
  <c r="H694" i="1" s="1"/>
  <c r="I694" i="1"/>
  <c r="J606" i="1"/>
  <c r="H607" i="1" s="1"/>
  <c r="I607" i="1"/>
  <c r="J610" i="1"/>
  <c r="H611" i="1" s="1"/>
  <c r="I611" i="1"/>
  <c r="J614" i="1"/>
  <c r="H615" i="1" s="1"/>
  <c r="I615" i="1"/>
  <c r="J618" i="1"/>
  <c r="H619" i="1" s="1"/>
  <c r="I619" i="1"/>
  <c r="J622" i="1"/>
  <c r="H623" i="1" s="1"/>
  <c r="I623" i="1"/>
  <c r="J626" i="1"/>
  <c r="H627" i="1" s="1"/>
  <c r="I627" i="1"/>
  <c r="J630" i="1"/>
  <c r="H631" i="1" s="1"/>
  <c r="I631" i="1"/>
  <c r="J634" i="1"/>
  <c r="H635" i="1" s="1"/>
  <c r="I635" i="1"/>
  <c r="J638" i="1"/>
  <c r="H639" i="1" s="1"/>
  <c r="I639" i="1"/>
  <c r="J643" i="1"/>
  <c r="H644" i="1" s="1"/>
  <c r="I644" i="1"/>
  <c r="J647" i="1"/>
  <c r="H648" i="1" s="1"/>
  <c r="I648" i="1"/>
  <c r="J558" i="1"/>
  <c r="H559" i="1" s="1"/>
  <c r="I559" i="1"/>
  <c r="J563" i="1"/>
  <c r="H564" i="1" s="1"/>
  <c r="I564" i="1"/>
  <c r="J567" i="1"/>
  <c r="H568" i="1" s="1"/>
  <c r="I568" i="1"/>
  <c r="J572" i="1"/>
  <c r="H573" i="1" s="1"/>
  <c r="I573" i="1"/>
  <c r="J576" i="1"/>
  <c r="H577" i="1" s="1"/>
  <c r="I577" i="1"/>
  <c r="J580" i="1"/>
  <c r="H581" i="1" s="1"/>
  <c r="I581" i="1"/>
  <c r="J584" i="1"/>
  <c r="H585" i="1" s="1"/>
  <c r="I585" i="1"/>
  <c r="J588" i="1"/>
  <c r="H589" i="1" s="1"/>
  <c r="I589" i="1"/>
  <c r="J592" i="1"/>
  <c r="H593" i="1" s="1"/>
  <c r="I593" i="1"/>
  <c r="J596" i="1"/>
  <c r="H597" i="1" s="1"/>
  <c r="I597" i="1"/>
  <c r="J600" i="1"/>
  <c r="H601" i="1" s="1"/>
  <c r="I601" i="1"/>
  <c r="J445" i="1"/>
  <c r="H446" i="1" s="1"/>
  <c r="I446" i="1"/>
  <c r="J450" i="1"/>
  <c r="H451" i="1" s="1"/>
  <c r="I451" i="1"/>
  <c r="J454" i="1"/>
  <c r="H455" i="1" s="1"/>
  <c r="I455" i="1"/>
  <c r="J460" i="1"/>
  <c r="H461" i="1" s="1"/>
  <c r="I461" i="1"/>
  <c r="J466" i="1"/>
  <c r="H467" i="1" s="1"/>
  <c r="I467" i="1"/>
  <c r="J472" i="1"/>
  <c r="H473" i="1" s="1"/>
  <c r="I473" i="1"/>
  <c r="J476" i="1"/>
  <c r="H477" i="1" s="1"/>
  <c r="I477" i="1"/>
  <c r="J480" i="1"/>
  <c r="H481" i="1" s="1"/>
  <c r="I481" i="1"/>
  <c r="J484" i="1"/>
  <c r="H485" i="1" s="1"/>
  <c r="I485" i="1"/>
  <c r="J488" i="1"/>
  <c r="H489" i="1" s="1"/>
  <c r="I489" i="1"/>
  <c r="J492" i="1"/>
  <c r="H493" i="1" s="1"/>
  <c r="I493" i="1"/>
  <c r="J496" i="1"/>
  <c r="H497" i="1" s="1"/>
  <c r="I497" i="1"/>
  <c r="J500" i="1"/>
  <c r="H501" i="1" s="1"/>
  <c r="I501" i="1"/>
  <c r="J504" i="1"/>
  <c r="H505" i="1" s="1"/>
  <c r="I505" i="1"/>
  <c r="J508" i="1"/>
  <c r="H509" i="1" s="1"/>
  <c r="I509" i="1"/>
  <c r="J512" i="1"/>
  <c r="H513" i="1" s="1"/>
  <c r="I513" i="1"/>
  <c r="J516" i="1"/>
  <c r="H517" i="1" s="1"/>
  <c r="I517" i="1"/>
  <c r="J520" i="1"/>
  <c r="H521" i="1" s="1"/>
  <c r="I521" i="1"/>
  <c r="J524" i="1"/>
  <c r="H525" i="1" s="1"/>
  <c r="I525" i="1"/>
  <c r="J528" i="1"/>
  <c r="H529" i="1" s="1"/>
  <c r="I529" i="1"/>
  <c r="J532" i="1"/>
  <c r="H533" i="1" s="1"/>
  <c r="I533" i="1"/>
  <c r="J536" i="1"/>
  <c r="H537" i="1" s="1"/>
  <c r="I537" i="1"/>
  <c r="J540" i="1"/>
  <c r="H541" i="1" s="1"/>
  <c r="I541" i="1"/>
  <c r="J544" i="1"/>
  <c r="H545" i="1" s="1"/>
  <c r="I545" i="1"/>
  <c r="J548" i="1"/>
  <c r="H549" i="1" s="1"/>
  <c r="I549" i="1"/>
  <c r="J552" i="1"/>
  <c r="H553" i="1" s="1"/>
  <c r="I553" i="1"/>
  <c r="J378" i="1"/>
  <c r="H379" i="1" s="1"/>
  <c r="I379" i="1"/>
  <c r="J383" i="1"/>
  <c r="H384" i="1" s="1"/>
  <c r="I384" i="1"/>
  <c r="J387" i="1"/>
  <c r="H388" i="1" s="1"/>
  <c r="I388" i="1"/>
  <c r="J391" i="1"/>
  <c r="H392" i="1" s="1"/>
  <c r="I392" i="1"/>
  <c r="J395" i="1"/>
  <c r="H396" i="1" s="1"/>
  <c r="I396" i="1"/>
  <c r="J399" i="1"/>
  <c r="H400" i="1" s="1"/>
  <c r="I400" i="1"/>
  <c r="J403" i="1"/>
  <c r="H404" i="1" s="1"/>
  <c r="I404" i="1"/>
  <c r="J407" i="1"/>
  <c r="H408" i="1" s="1"/>
  <c r="I408" i="1"/>
  <c r="J411" i="1"/>
  <c r="H412" i="1" s="1"/>
  <c r="I412" i="1"/>
  <c r="J415" i="1"/>
  <c r="H416" i="1" s="1"/>
  <c r="I416" i="1"/>
  <c r="J419" i="1"/>
  <c r="H420" i="1" s="1"/>
  <c r="I420" i="1"/>
  <c r="J423" i="1"/>
  <c r="H424" i="1" s="1"/>
  <c r="I424" i="1"/>
  <c r="J427" i="1"/>
  <c r="H428" i="1" s="1"/>
  <c r="I428" i="1"/>
  <c r="J431" i="1"/>
  <c r="H432" i="1" s="1"/>
  <c r="I432" i="1"/>
  <c r="J435" i="1"/>
  <c r="H436" i="1" s="1"/>
  <c r="I436" i="1"/>
  <c r="J439" i="1"/>
  <c r="H440" i="1" s="1"/>
  <c r="I440" i="1"/>
  <c r="J360" i="1"/>
  <c r="H361" i="1" s="1"/>
  <c r="I361" i="1"/>
  <c r="J364" i="1"/>
  <c r="H365" i="1" s="1"/>
  <c r="I365" i="1"/>
  <c r="J368" i="1"/>
  <c r="H369" i="1" s="1"/>
  <c r="I369" i="1"/>
  <c r="J372" i="1"/>
  <c r="H373" i="1" s="1"/>
  <c r="I373" i="1"/>
  <c r="J289" i="1"/>
  <c r="H290" i="1" s="1"/>
  <c r="I290" i="1"/>
  <c r="J294" i="1"/>
  <c r="H295" i="1" s="1"/>
  <c r="I295" i="1"/>
  <c r="J298" i="1"/>
  <c r="H299" i="1" s="1"/>
  <c r="I299" i="1"/>
  <c r="J302" i="1"/>
  <c r="H303" i="1" s="1"/>
  <c r="I303" i="1"/>
  <c r="J306" i="1"/>
  <c r="H307" i="1" s="1"/>
  <c r="I307" i="1"/>
  <c r="J310" i="1"/>
  <c r="H311" i="1" s="1"/>
  <c r="I311" i="1"/>
  <c r="J314" i="1"/>
  <c r="H315" i="1" s="1"/>
  <c r="I315" i="1"/>
  <c r="J318" i="1"/>
  <c r="H319" i="1" s="1"/>
  <c r="I319" i="1"/>
  <c r="J322" i="1"/>
  <c r="H323" i="1" s="1"/>
  <c r="I323" i="1"/>
  <c r="J326" i="1"/>
  <c r="H327" i="1" s="1"/>
  <c r="I327" i="1"/>
  <c r="J330" i="1"/>
  <c r="H331" i="1" s="1"/>
  <c r="I331" i="1"/>
  <c r="J334" i="1"/>
  <c r="H335" i="1" s="1"/>
  <c r="I335" i="1"/>
  <c r="J338" i="1"/>
  <c r="H339" i="1" s="1"/>
  <c r="I339" i="1"/>
  <c r="J342" i="1"/>
  <c r="H343" i="1" s="1"/>
  <c r="I343" i="1"/>
  <c r="J346" i="1"/>
  <c r="H347" i="1" s="1"/>
  <c r="I347" i="1"/>
  <c r="J350" i="1"/>
  <c r="H351" i="1" s="1"/>
  <c r="I351" i="1"/>
  <c r="J354" i="1"/>
  <c r="H355" i="1" s="1"/>
  <c r="I355" i="1"/>
  <c r="J218" i="1"/>
  <c r="H219" i="1" s="1"/>
  <c r="I219" i="1"/>
  <c r="J223" i="1"/>
  <c r="H224" i="1" s="1"/>
  <c r="I224" i="1"/>
  <c r="J227" i="1"/>
  <c r="H228" i="1" s="1"/>
  <c r="I228" i="1"/>
  <c r="I232" i="1"/>
  <c r="J235" i="1"/>
  <c r="H236" i="1" s="1"/>
  <c r="I236" i="1"/>
  <c r="J239" i="1"/>
  <c r="H240" i="1" s="1"/>
  <c r="I240" i="1"/>
  <c r="J243" i="1"/>
  <c r="H244" i="1" s="1"/>
  <c r="I244" i="1"/>
  <c r="J247" i="1"/>
  <c r="H248" i="1" s="1"/>
  <c r="I248" i="1"/>
  <c r="J251" i="1"/>
  <c r="H252" i="1" s="1"/>
  <c r="I252" i="1"/>
  <c r="J255" i="1"/>
  <c r="H256" i="1" s="1"/>
  <c r="I256" i="1"/>
  <c r="J259" i="1"/>
  <c r="H260" i="1" s="1"/>
  <c r="I260" i="1"/>
  <c r="J263" i="1"/>
  <c r="H264" i="1" s="1"/>
  <c r="I264" i="1"/>
  <c r="J267" i="1"/>
  <c r="H268" i="1" s="1"/>
  <c r="I268" i="1"/>
  <c r="J271" i="1"/>
  <c r="H272" i="1" s="1"/>
  <c r="I272" i="1"/>
  <c r="J275" i="1"/>
  <c r="H276" i="1" s="1"/>
  <c r="I276" i="1"/>
  <c r="J279" i="1"/>
  <c r="H280" i="1" s="1"/>
  <c r="I280" i="1"/>
  <c r="J283" i="1"/>
  <c r="H284" i="1" s="1"/>
  <c r="I284" i="1"/>
  <c r="J134" i="1"/>
  <c r="H135" i="1" s="1"/>
  <c r="I135" i="1"/>
  <c r="J140" i="1"/>
  <c r="H141" i="1" s="1"/>
  <c r="I141" i="1"/>
  <c r="J144" i="1"/>
  <c r="H145" i="1" s="1"/>
  <c r="I145" i="1"/>
  <c r="J148" i="1"/>
  <c r="H149" i="1" s="1"/>
  <c r="I149" i="1"/>
  <c r="J152" i="1"/>
  <c r="H153" i="1" s="1"/>
  <c r="I153" i="1"/>
  <c r="J156" i="1"/>
  <c r="H157" i="1" s="1"/>
  <c r="I157" i="1"/>
  <c r="J160" i="1"/>
  <c r="H161" i="1" s="1"/>
  <c r="I161" i="1"/>
  <c r="J164" i="1"/>
  <c r="H165" i="1" s="1"/>
  <c r="I165" i="1"/>
  <c r="J168" i="1"/>
  <c r="H169" i="1" s="1"/>
  <c r="I169" i="1"/>
  <c r="J172" i="1"/>
  <c r="H173" i="1" s="1"/>
  <c r="I173" i="1"/>
  <c r="J176" i="1"/>
  <c r="H177" i="1" s="1"/>
  <c r="I177" i="1"/>
  <c r="J180" i="1"/>
  <c r="H181" i="1" s="1"/>
  <c r="I181" i="1"/>
  <c r="J184" i="1"/>
  <c r="H185" i="1" s="1"/>
  <c r="I185" i="1"/>
  <c r="J188" i="1"/>
  <c r="H189" i="1" s="1"/>
  <c r="I189" i="1"/>
  <c r="J192" i="1"/>
  <c r="H193" i="1" s="1"/>
  <c r="I193" i="1"/>
  <c r="J196" i="1"/>
  <c r="H197" i="1" s="1"/>
  <c r="I197" i="1"/>
  <c r="J200" i="1"/>
  <c r="H201" i="1" s="1"/>
  <c r="I201" i="1"/>
  <c r="J204" i="1"/>
  <c r="H205" i="1" s="1"/>
  <c r="I205" i="1"/>
  <c r="J208" i="1"/>
  <c r="H209" i="1" s="1"/>
  <c r="I209" i="1"/>
  <c r="J212" i="1"/>
  <c r="H213" i="1" s="1"/>
  <c r="I213" i="1"/>
  <c r="J108" i="1"/>
  <c r="J112" i="1"/>
  <c r="J116" i="1"/>
  <c r="J120" i="1"/>
  <c r="J124" i="1"/>
  <c r="J128" i="1"/>
  <c r="H129" i="1" s="1"/>
  <c r="J60" i="1"/>
  <c r="H61" i="1" s="1"/>
  <c r="J64" i="1"/>
  <c r="J68" i="1"/>
  <c r="J72" i="1"/>
  <c r="J76" i="1"/>
  <c r="J80" i="1"/>
  <c r="J84" i="1"/>
  <c r="J88" i="1"/>
  <c r="J92" i="1"/>
  <c r="J96" i="1"/>
  <c r="J100" i="1"/>
  <c r="J104" i="1"/>
  <c r="I61" i="1"/>
  <c r="I65" i="1"/>
  <c r="I69" i="1"/>
  <c r="I73" i="1"/>
  <c r="I77" i="1"/>
  <c r="I81" i="1"/>
  <c r="I85" i="1"/>
  <c r="I89" i="1"/>
  <c r="I93" i="1"/>
  <c r="I97" i="1"/>
  <c r="I101" i="1"/>
  <c r="I105" i="1"/>
  <c r="I109" i="1"/>
  <c r="I113" i="1"/>
  <c r="I117" i="1"/>
  <c r="I121" i="1"/>
  <c r="I125" i="1"/>
  <c r="I129" i="1"/>
  <c r="H1032" i="1" l="1"/>
  <c r="H1046" i="1"/>
  <c r="I1046" i="1"/>
  <c r="I34" i="1" s="1"/>
  <c r="E34" i="1" s="1"/>
  <c r="I1032" i="1"/>
  <c r="I33" i="1" s="1"/>
  <c r="E33" i="1" s="1"/>
  <c r="I1022" i="1"/>
  <c r="I32" i="1" s="1"/>
  <c r="E32" i="1" s="1"/>
  <c r="I950" i="1"/>
  <c r="I31" i="1" s="1"/>
  <c r="E31" i="1" s="1"/>
  <c r="I851" i="1"/>
  <c r="I30" i="1" s="1"/>
  <c r="E30" i="1" s="1"/>
  <c r="H950" i="1"/>
  <c r="I761" i="1"/>
  <c r="I29" i="1" s="1"/>
  <c r="E29" i="1" s="1"/>
  <c r="H851" i="1"/>
  <c r="I697" i="1"/>
  <c r="I28" i="1" s="1"/>
  <c r="E28" i="1" s="1"/>
  <c r="H761" i="1"/>
  <c r="H697" i="1"/>
  <c r="I651" i="1"/>
  <c r="I27" i="1" s="1"/>
  <c r="E27" i="1" s="1"/>
  <c r="H651" i="1"/>
  <c r="I604" i="1"/>
  <c r="I26" i="1" s="1"/>
  <c r="E26" i="1" s="1"/>
  <c r="H604" i="1"/>
  <c r="I443" i="1"/>
  <c r="I24" i="1" s="1"/>
  <c r="E24" i="1" s="1"/>
  <c r="I556" i="1"/>
  <c r="I25" i="1" s="1"/>
  <c r="E25" i="1" s="1"/>
  <c r="H556" i="1"/>
  <c r="H443" i="1"/>
  <c r="I376" i="1"/>
  <c r="I23" i="1" s="1"/>
  <c r="E23" i="1" s="1"/>
  <c r="H376" i="1"/>
  <c r="I358" i="1"/>
  <c r="I22" i="1" s="1"/>
  <c r="E22" i="1" s="1"/>
  <c r="H358" i="1"/>
  <c r="I287" i="1"/>
  <c r="I21" i="1" s="1"/>
  <c r="E21" i="1" s="1"/>
  <c r="H287" i="1"/>
  <c r="I216" i="1"/>
  <c r="I20" i="1" s="1"/>
  <c r="H216" i="1"/>
  <c r="I132" i="1"/>
  <c r="I19" i="1" s="1"/>
  <c r="E19" i="1" s="1"/>
  <c r="H132" i="1"/>
  <c r="I58" i="1"/>
  <c r="I18" i="1" s="1"/>
  <c r="H125" i="1"/>
  <c r="H121" i="1"/>
  <c r="H117" i="1"/>
  <c r="H113" i="1"/>
  <c r="H109" i="1"/>
  <c r="H105" i="1"/>
  <c r="H101" i="1"/>
  <c r="H97" i="1"/>
  <c r="H93" i="1"/>
  <c r="H89" i="1"/>
  <c r="H85" i="1"/>
  <c r="H81" i="1"/>
  <c r="H77" i="1"/>
  <c r="H73" i="1"/>
  <c r="H69" i="1"/>
  <c r="H65" i="1"/>
  <c r="E20" i="1" l="1"/>
  <c r="H58" i="1"/>
  <c r="E18" i="1" s="1"/>
  <c r="E35" i="1" l="1"/>
  <c r="I35" i="1" s="1"/>
</calcChain>
</file>

<file path=xl/sharedStrings.xml><?xml version="1.0" encoding="utf-8"?>
<sst xmlns="http://schemas.openxmlformats.org/spreadsheetml/2006/main" count="1763" uniqueCount="328">
  <si>
    <t>CAPÍTULO 1</t>
  </si>
  <si>
    <t>MODIFICACIÓN DE DISEÑO MD01: RE-RUTADO DE CABLES. SUSTITUCIÓN DE CABLES DE CONTROL DE VENTILACIÓN.</t>
  </si>
  <si>
    <t>Partida</t>
  </si>
  <si>
    <t>Precio Unitario</t>
  </si>
  <si>
    <t>Medición</t>
  </si>
  <si>
    <t>Importe</t>
  </si>
  <si>
    <t>Uds</t>
  </si>
  <si>
    <t>Comprobaciones previas, desmontajes y acondicionamiento</t>
  </si>
  <si>
    <t>Realización de las actividades enumeradas en las unidades de obra siguientes, incluyendo las labores revisión de las zonas, destapado de arquetas y canalizaciones, rutados e interferencias, replantear la viabilidad de la modificación, puntos de interceptación de cableados, interferencias, etc. Comprobar la viabilidad de las rutas elegidas. Posibilidad de recuperar y reutilizar cables de alimentación.</t>
  </si>
  <si>
    <t>Diseño y redacción de documentación</t>
  </si>
  <si>
    <t>m</t>
  </si>
  <si>
    <t>Conducciones y accesorios. Bandeja metálica portacables.</t>
  </si>
  <si>
    <t>Suministro y montaje (incluidos soportes) de bandeja tipo metálica (dos tramos y con código de identificación en proyecto G51YZ y E52YZ) de escalera o similar con travesaños soldados y borde de seguridad, de acero laminado en frío, espesor no inferior a 2 mm. Las bandejas tendrán protección contra la corrosión del acero mediante galvanizado en caliente, de 300 mm de anchura y 150 mm de altura, y de 6 m. de longitud (dos tramos). Cada tramo de bandeja deberá estar puesto a tierra y deberá mantenerse una perfecta continuidad eléctrica entre los tramos. Instalación fija en superficie. Incluso elementos de sujeción y accesorios.</t>
  </si>
  <si>
    <t>Canalización fija en superficie, formada por tubo Conduit de 3” de acero al carbono con rosca NPT en ambos extremos.</t>
  </si>
  <si>
    <t>Suministro e instalación de canalización de protección de cableado, fija en superficie, formada por conduit de acero al carbono sin soldadura fabricados por extrusión de 3” (tres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</si>
  <si>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Canalización fija en superficie, formada por tubo Conduit de 2” de acero al carbono con rosca NPT en ambos extremos.</t>
  </si>
  <si>
    <t>Suministro e instalación de canalización de protección de cableado, fija en superficie, formada por conduit de acero al carbono sin soldadura fabricados por extrusión de 2” (tres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</si>
  <si>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Suministro y tendido de cables (tendido en campo).</t>
  </si>
  <si>
    <r>
      <t>Cable multipolar RZ1-K (AS), no propagador de la llama, con conductor de cobre clase 5 (-K) de 5 x 2,5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</si>
  <si>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multipolar RZ1-K (AS), no propagador de la llama, con conductor de cobre clase 5 (-K) de 7 x 2,5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</si>
  <si>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multipolar RZ1-K (AS), no propagador de la llama, con conductor de cobre clase 5 (-K) de 9 x 1,5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</si>
  <si>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multipolar RZ1-K (AS), no propagador de la llama, con conductor de cobre clase 5 (-K) de 2 x 2,5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</si>
  <si>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t>Suministro y conexionado de cables (cableado unipolar interno de paneles).</t>
  </si>
  <si>
    <t>Cable unipolar H07ZZ-F (AS), siendo su tensión asignada de 450/750 V, reacción al fuego clase Cca-s1b,d1,a1, con conductor de cobre clase 5 (-F) de 2,5 mm² de sección, con aislamiento de compuesto reticulado a base de poliolefina libre de halógenos (Z) y cubierta de compuesto reticulado a base de poliolefina libre de halógenos (Z) y color verde. Incluso regletas de conexión y cuantos accesorios sean necesarios para su correcta instalación. Totalmente montado, conexionado y probado.</t>
  </si>
  <si>
    <t>Suministro y conexionado de cables (cable de tierra).</t>
  </si>
  <si>
    <t>Cable para puesta a tierra de conduits compuesta cable conductor de cobre desnudo recocido de 35 mm² de sección y su conexión a la red de tierra más cercana de la Instalación. Totalmente montada, conexionada y probada.</t>
  </si>
  <si>
    <t>Cable para puesta a tierra de bandejas eléctricas compuesto cable conductor de cobre desnudo trenzado de 70 mm² de sección y su conexión a la red de tierra más cercana de la Instalación. Totalmente montada, conexionada y probada.</t>
  </si>
  <si>
    <t>Suministro pequeño material eléctrico.</t>
  </si>
  <si>
    <t>Pequeño material eléctrico como ferrules, etiquetas, bridas, terminales, etc…</t>
  </si>
  <si>
    <t>Ud.</t>
  </si>
  <si>
    <t>Conexiones / Desconexiones</t>
  </si>
  <si>
    <t>Conexiones, desconexiones y puesta fuera de servicio de las cargas.</t>
  </si>
  <si>
    <t>Pintado de canalizaciones eléctricas.</t>
  </si>
  <si>
    <t>Pintado de franjas verdes en bandeja y conduits (una franja cada metro en conduits y cada 2 metros en bandejas).</t>
  </si>
  <si>
    <t>Elementos de manutención.</t>
  </si>
  <si>
    <t>Elementos de manutención/andamios para tendido de cables, montaje de conduits y bandeja, así como pintado de franjas.</t>
  </si>
  <si>
    <t>Penetraciones (pasos en muros).</t>
  </si>
  <si>
    <t>Abrir / cerrar penetraciones existentes para el tendido de cables.</t>
  </si>
  <si>
    <t>Pruebas funcionales y puesta en marcha.</t>
  </si>
  <si>
    <t>Pruebas funcionales y puesta en marcha de los sistemas / equipos afectados por la MD. Incluye su elaboración y ejecución una vez terminados los trabajos.</t>
  </si>
  <si>
    <t>CAPÍTULO 2</t>
  </si>
  <si>
    <t>MODIFICACIÓN DE DISEÑO MD02: RE-RUTADO DE CABLES. CABLES A TENDER POR CONDUITS DEL SISTEMA NMS.</t>
  </si>
  <si>
    <t>Realización de las actividades enumeradas en las unidades de obra siguientes, incluyendo las labores revisión de las zonas, destapado de arquetas y canalizaciones, rutados e interferencias, replantear la viabilidad de la modificación, puntos de interceptación de cableados, interferencias, etc.</t>
  </si>
  <si>
    <t xml:space="preserve"> </t>
  </si>
  <si>
    <t>Conduits 1630E2 y 1630F2: Retirada de cajas de tiraje, conduits flexibles, retirada de cables actuales de los conduits, desconexionado de cables de bornas del panel PNL-937 de Sala de Control.</t>
  </si>
  <si>
    <t xml:space="preserve">Comprobar la viabilidad de las rutas elegidas. Posibilidad de recuperar y reutilizar cables de alimentación. </t>
  </si>
  <si>
    <t>Suministro y montaje (incluidos soportes) de bandeja tipo metálica con tapa (código de identificación nueva canalización G179S) de escalera o similar con travesaños soldados y borde de seguridad, de acero galvanizado, de 300 mm de anchura y 150 mm de altura. Instalación fija en superficie. Incluso elementos de sujeción y accesorios.</t>
  </si>
  <si>
    <r>
      <t>Cable multipolar RZ1-K (AS), no propagador de la llama, con conductor de cobre clase 5 (-K) de 9 x 2,5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</si>
  <si>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de instrumentación RC4Z1-K, con conductores de cobre clase 5 (-K) de 2 x 1,5 mm</t>
    </r>
    <r>
      <rPr>
        <vertAlign val="superscript"/>
        <sz val="8"/>
        <color rgb="FF000000"/>
        <rFont val="Arial"/>
        <family val="2"/>
      </rPr>
      <t>2</t>
    </r>
    <r>
      <rPr>
        <sz val="8"/>
        <color rgb="FF000000"/>
        <rFont val="Arial"/>
        <family val="2"/>
      </rPr>
      <t xml:space="preserve"> de sección + pantalla,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</si>
  <si>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de extensión de termopares tipo “T” (cobre – constantan) de 2 x 1,5 mm</t>
    </r>
    <r>
      <rPr>
        <vertAlign val="superscript"/>
        <sz val="8"/>
        <color rgb="FF000000"/>
        <rFont val="Arial"/>
        <family val="2"/>
      </rPr>
      <t>2</t>
    </r>
    <r>
      <rPr>
        <sz val="8"/>
        <color rgb="FF000000"/>
        <rFont val="Arial"/>
        <family val="2"/>
      </rPr>
      <t xml:space="preserve"> de sección, con aislamiento de polietileno reticulado (ZLPE) y cubierta ZH libre de halógenos. Incluso regletas de conexión y cuantos accesorios sean necesarios para su correcta instalación. Totalmente montado, conexionado y probado.</t>
    </r>
  </si>
  <si>
    <t>Suministro y conexionado de cables (cableado entre paneles Sala de Control).</t>
  </si>
  <si>
    <t>Suministro y conexionado de cables (cableado Instrumentación Sala de Control).</t>
  </si>
  <si>
    <t>Cable multipolar RC4Z1-K, no propagador de la llama, con conductor multifilar de cobre clase 5 (-K) de 2 x 1,5 mm² de sección + pantalla,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</si>
  <si>
    <t>Suministro e instalación de cable para puesta a tierra de conduits compuesto por cable conductor de cobre desnudo recocido de 35 mm² de sección y su conexión a la red de tierra más cercana de la Instalación. Totalmente montada, conexionada y probada.</t>
  </si>
  <si>
    <t>Suministro e instalación de cable para puesta a tierra de bandejas eléctricas compuesto por cable conductor de cobre desnudo trenzado de 70 mm² de sección y su conexión a la red de tierra más cercana de la Instalación. Totalmente montada, conexionada y probada.</t>
  </si>
  <si>
    <t>Empalmes</t>
  </si>
  <si>
    <t>Empalmes de cables.</t>
  </si>
  <si>
    <t>Penetraciones (pasos en muros/suelos).</t>
  </si>
  <si>
    <t>CAPÍTULO 3</t>
  </si>
  <si>
    <t>MODIFICACIÓN DE DISEÑO MD03: RE-RUTADO DE CABLES. SUSTITUCIÓN POR CABLES DE RESERVA.</t>
  </si>
  <si>
    <t>Canalización fija en superficie, tubo Conduit de 1” de acero</t>
  </si>
  <si>
    <t>Suministro e instalación de canalización de protección de cableado, fija en superficie, formada por conduit de acero al carbono sin soldadura fabricados por extrusión de 1” (cuatro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</si>
  <si>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Canalización fija en superficie, tubo Conduit de 1” flexible</t>
  </si>
  <si>
    <t>Suministro e instalación de canalización de protección de cableado formada por conduit flexible de 1” para tendido por bandeja. El conduit flexible estará formado por fleje de acero galvanizado de perfil plano y cubierto de una capa EPR o similar, resistente al agua, aceite o grasas y no propagador de llama. Los conductos y cables llegarán a los equipos usando prensaestopas adecuados. Incluso p/p de abrazaderas, elementos de sujeción y accesorios (curvas, tes, codos). Totalmente montada y comprobada su correcta instalación.</t>
  </si>
  <si>
    <t>Suministro e instalación de cable para puesta a tierra de conduits compuesta cable conductor de cobre desnudo recocido de 35 mm² de sección y su conexión a la red de tierra más cercana de la Instalación. Totalmente montada, conexionada y probada.</t>
  </si>
  <si>
    <t>Retranqueo de cables.</t>
  </si>
  <si>
    <t>CAPÍTULO 4</t>
  </si>
  <si>
    <t>MODIFICACIÓN DE DISEÑO MD04: CABLES DEL TRANSFORMADOR DE ARRANQUE TRF-E2-2.</t>
  </si>
  <si>
    <t xml:space="preserve">Retirada cable C11369 del conduit 11369 y mecanizado CAJAS DE PASO y BOX-247B. </t>
  </si>
  <si>
    <t>Suministro e instalación de canalización de protección de cableado, fija en superficie, formada por conduit de acero al carbono sin soldadura fabricados por extrusión de 1” (un tramo),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</si>
  <si>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Suministro e instalación de canalización de protección de cableado, fija en superficie, formada por conduit de acero al carbono sin soldadura fabricados por extrusión de 2” (dos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</si>
  <si>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Cable multipolar RC4Z1-K, no propagador de la llama, con conductor multifilar de cobre clase 5 (-K) de 3 x 1,5 mm² de sección + pantalla,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</si>
  <si>
    <t>Retranqueo</t>
  </si>
  <si>
    <t>Abrir / cerrar penetración nueva para el tendido de cables.</t>
  </si>
  <si>
    <t>CAPÍTULO 5</t>
  </si>
  <si>
    <t>MODIFICACIÓN DE DISEÑO MD05: DESCONEXIÓN DE CABLES NO NECESARIOS CON TENSIÓN.</t>
  </si>
  <si>
    <t xml:space="preserve">Realización de las actividades enumeradas en las unidades de obra siguientes, incluyendo las labores revisión de las zonas. </t>
  </si>
  <si>
    <t>Desconexionado de cables</t>
  </si>
  <si>
    <t>Desconexionado con doble verificación y encintado de puntas (trabajos localizados en Sala de Control o Sala del Computador).</t>
  </si>
  <si>
    <t>CAPÍTULO 6</t>
  </si>
  <si>
    <t>MODIFICACIÓN DE DISEÑO MD06: RE-RUTADO DE CABLES. CABLES A TENDER POR EL PASILLO DE TURBINA.</t>
  </si>
  <si>
    <t>Suministro e instalación de canalización de protección de cableado, fija en superficie, formada por conduit de acero al carbono sin soldadura fabricados por extrusión de 2” (seis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</si>
  <si>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Canalización fija en superficie, formada por tubo Conduit de 1 1/2” de acero al carbono con rosca NPT en ambos extremos.</t>
  </si>
  <si>
    <t>Suministro e instalación de canalización de protección de cableado, fija en superficie, formada por conduit de acero al carbono sin soldadura fabricados por extrusión de 1 ½” (dos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</si>
  <si>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Canalización fija en superficie, formada por tubo Conduit de 1” de acero al carbono con rosca NPT en ambos extremos.</t>
  </si>
  <si>
    <t>Suministro e instalación de canalización de protección de cableado, fija en superficie, formada por conduit de acero al carbono sin soldadura fabricados por extrusión de 1” (seis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</si>
  <si>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Cable multipolar RZ1-K (AS), no propagador de la llama, con conductor de cobre clase 5 (-K) de 7 x 2,5 mm2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</si>
  <si>
    <r>
      <t>Cable multipolar RZ1-K (AS), no propagador de la llama, con conductor de cobre clase 5 (-K) de 3 x 4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</si>
  <si>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multipolar RZ1-K (AS), no propagador de la llama, con conductor de cobre clase 5 (-K) de 3 x 6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</si>
  <si>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t>CAPÍTULO 7</t>
  </si>
  <si>
    <t>MODIFICACIÓN DE DISEÑO MD07: RE-RUTADO DE CABLES VARIOS.</t>
  </si>
  <si>
    <t>Canalización fija en superficie, formada por tubo Conduit de 2 1/2” rígido o flexible con rosca NPT en ambos extremos.</t>
  </si>
  <si>
    <t>Suministro e instalación de canalización de protección de cableado, fija en superficie, formada por conduit rígido o flexible de 2 ½” (ocho tramos).</t>
  </si>
  <si>
    <t xml:space="preserve">En caso de ser rígido será de acero al carbono sin soldadura fabricados por extrusión, con acabado de cinc electrolítico con un espesor de 25 a 35 micras interior y exteriormente, con rosca NPT en ambos extremos. Las uniones se harán con manguitos adecuados. Se emplearán boquillas de acero con bordes de goma para proteger el cable en su salida. </t>
  </si>
  <si>
    <t>En caso de ser flexible, los conduits estarán formados por fleje de acero galvanizado de perfil plano y cubiertos de una capa EPR o similar, resistente al agua, aceite o grasas y no propagador de llama. Los conductos y cables llegarán a los equipos usando prensaestopas adecuados. Incluso p/p de abrazaderas, elementos de sujeción y accesorios (curvas, tes, codos). Totalmente montada y comprobada su correcta instalación.</t>
  </si>
  <si>
    <r>
      <t xml:space="preserve">Canalización fija en superficie, formada por tubo Conduit de 1 </t>
    </r>
    <r>
      <rPr>
        <sz val="8"/>
        <color rgb="FF000000"/>
        <rFont val="Arial"/>
        <family val="2"/>
      </rPr>
      <t>½”</t>
    </r>
    <r>
      <rPr>
        <b/>
        <sz val="8"/>
        <color rgb="FF000000"/>
        <rFont val="Arial"/>
        <family val="2"/>
      </rPr>
      <t xml:space="preserve"> rígido o flexible con rosca NPT en ambos extremos.</t>
    </r>
  </si>
  <si>
    <t>Suministro e instalación de canalización de protección de cableado, fija en superficie, formada por conduit rígido o flexible de 1 ½” (cuatro tramos).</t>
  </si>
  <si>
    <t>Canalización fija en superficie, formada por tubo Conduit de 2” rígido o flexible con rosca NPT en ambos extremos.</t>
  </si>
  <si>
    <t>Suministro e instalación de canalización de protección de cableado, fija en superficie, formada por conduit rígido o flexible de 2” (dos tramos).</t>
  </si>
  <si>
    <t>Suministro y montaje (incluidos soportes) de bandeja tipo metálica (tres tramos, código de identificación nuevas canalizaciones P181Z, E52YZ y E53YZ) de escalera o similar con travesaños soldados y borde de seguridad, de acero laminado en frío, espesor no inferior a 2 mm. Las bandejas una vez fabricadas tendrán protección contra la corrosión del acero mediante galvanizado en caliente, de 300 mm de anchura y 150 mm de altura, y longitud total de 20 m. Cada tramo de bandeja deberá estar puesto a tierra y deberá mantenerse una perfecta continuidad eléctrica entre los tramos. Instalación fija en superficie. Incluso elementos de sujeción y accesorios.</t>
  </si>
  <si>
    <r>
      <t>Cable multipolar RZ1-K (AS), no propagador de la llama, con conductor de cobre clase 5 (-K) de 2 x 1,5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</si>
  <si>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multipolar RZ1-K (AS), no propagador de la llama, con conductor de cobre clase 5 (-K) de 3 x 25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</si>
  <si>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multipolar RZ1-K (AS), no propagador de la llama, con conductor de cobre clase 5 (-K) de 2 x 10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</si>
  <si>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r>
      <t>Cable multipolar RZ1-K (AS), no propagador de la llama, con conductor de cobre clase 5 (-K) de 3 x 120 + 1x70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</si>
  <si>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t>Caja de conexiones.</t>
  </si>
  <si>
    <t>Suministro e instalación de caja de conexiones, BOX-1830D, de acero gris para colocar en superficie, de 400x600x300 mm, con tapa de registro con tornillos, IP-66. Incluso p/p de elementos de sujeción y pequeño material eléctrico (ferrules, bridas, terminales, etc). Totalmente montada y comprobada su correcta instalación. (ver fichas de cables a conectar).</t>
  </si>
  <si>
    <t>Desplazar panel.</t>
  </si>
  <si>
    <t xml:space="preserve">Desplazar panel de tomas de fuerza PNLE-E8-101.  </t>
  </si>
  <si>
    <t>Retirada de amianto</t>
  </si>
  <si>
    <t>Retirada de amianto existente en bandeja eléctrica G111-2Y y reposición con otro material del aislamiento térmico en dicha zona de la bandeja.</t>
  </si>
  <si>
    <t>Apertura de arquetas</t>
  </si>
  <si>
    <t>Apertura de 7 arquetas exteriores para el tendido de cables.</t>
  </si>
  <si>
    <t>Apertura de cajas de paso</t>
  </si>
  <si>
    <t>Apertura de 6 cajas de paso exteriores para el tendido de cables.</t>
  </si>
  <si>
    <t>Recableado compartimento CCM</t>
  </si>
  <si>
    <t>Recableado y acondicionamiento de los compartimentos 1A y 5F del CCM “TD”.</t>
  </si>
  <si>
    <t>Apertura y posterior sellado nueva penetración 6” muro Q (PNT-T.3.Q12) de la Sala de Cables.</t>
  </si>
  <si>
    <t>CAPÍTULO 8</t>
  </si>
  <si>
    <t>MODIFICACIÓN DE DISEÑO MD08: RE-RUTADO DE CABLES DE POTENCIA.</t>
  </si>
  <si>
    <t>Comprobar la viabilidad de las rutas elegidas. Posibilidad de recuperar y reutilizar cables de alimentación.</t>
  </si>
  <si>
    <t>Suministro y montaje (incluidos soportes) de bandeja tipo metálica (código de identificación nueva canalización G179Y) de escalera o similar con travesaños soldados y borde de seguridad, de acero laminado en frío, espesor no inferior a 2 mm. La bandeja una vez fabricada tendrán protección contra la corrosión del acero mediante galvanizado en caliente, de 300 mm de anchura y 150 mm de altura, y 1,5 m. longitud. La bandeja deberá estar puesta a tierra y deberá mantenerse una perfecta continuidad eléctrica entre los tramos. Instalación fija en superficie. Incluso elementos de sujeción y accesorios.</t>
  </si>
  <si>
    <t>Nota: El resto de bandejas eléctricas requeridas en esta modificación de diseño serán instaladas con MD01.</t>
  </si>
  <si>
    <r>
      <t>Cable unipolar RZ1-K (AS), no propagador de la llama, con conductor de cobre clase 5 (-K) de (1 x 120 mm</t>
    </r>
    <r>
      <rPr>
        <vertAlign val="superscript"/>
        <sz val="8"/>
        <color rgb="FF000000"/>
        <rFont val="Arial"/>
        <family val="2"/>
      </rPr>
      <t>2</t>
    </r>
    <r>
      <rPr>
        <sz val="8"/>
        <color rgb="FF000000"/>
        <rFont val="Arial"/>
        <family val="2"/>
      </rPr>
      <t>)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</si>
  <si>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t>Retirada de cables existentes por canalizaciones eléctricas.</t>
  </si>
  <si>
    <t>Desconectar y retirar los cables actuales C11293, C11294 y C11295 3 x (1 x 200 mm2) de los conduits junto a los ventiladores VTL HVE-17A/B/C.</t>
  </si>
  <si>
    <t>CAPÍTULO 9</t>
  </si>
  <si>
    <t>MODIFICACIÓN DE DISEÑO MD09: CERRAMIENTOS Y PROTECCIONES DE CABLES.</t>
  </si>
  <si>
    <t xml:space="preserve">Realización de las actividades enumeradas en las unidades de obra siguientes, incluyendo las labores revisión de las zonas, rutados e interferencias, replantear la viabilidad de la modificación, puntos de interceptación de cableados, etc. </t>
  </si>
  <si>
    <t>Protecciones mecánicas y vallados de seguridad</t>
  </si>
  <si>
    <t>Suministro y montaje (incluido pintado de color verde RAL 6005) protecciones mecánicas en bandejas eléctricas G143-1Y y G143-2Y (zona T2.04.00).</t>
  </si>
  <si>
    <t>Desmontaje y montaje, nueva localización del vallado de seguridad existente de 2,5 m de longitud en zona T2.04.00 mediante nuevos elementos de fijación a pared y soldaduras a perfiles existentes.</t>
  </si>
  <si>
    <t>Suministro y montaje (postes + vallas + elementos de fijación e incluido pintado) del vallado de seguridad perimetral para protección de equipos en servicio entre zonas T2.03.00 y T1.03.03.</t>
  </si>
  <si>
    <t>Suministro y montaje (incluido pintado blanco RAL 9016) protecciones mecánicas en bandejas eléctricas B35Y y B35Z (zona T1.07.00).</t>
  </si>
  <si>
    <t>Suministro y montaje conjunto de protecciones mecánicas para cables de PCI (áreas de fuego T1.05 / T2.06 y T2.01 / T2.01 /T3.01 lazo 12 PCI / T3.01 lazo 5 PCI.</t>
  </si>
  <si>
    <t>Suministro y montaje (postes + vallas + elementos de fijación e incluido pintado) del vallado de seguridad perimetral para protección de equipos en servicio entre zonas T1.05.04 y T1.05.02/03.</t>
  </si>
  <si>
    <r>
      <t>m</t>
    </r>
    <r>
      <rPr>
        <b/>
        <vertAlign val="superscript"/>
        <sz val="8"/>
        <color rgb="FF000000"/>
        <rFont val="Arial"/>
        <family val="2"/>
      </rPr>
      <t>2</t>
    </r>
  </si>
  <si>
    <t>Pintado de protecciones metálicas.</t>
  </si>
  <si>
    <t>Pintado en color verde RAL 6005 de las chapas plegadas de protección mecánica a cables de aislamiento mineral y de protección de bandejas eléctricas instaladas bajo la MD.</t>
  </si>
  <si>
    <t>Pintado en color blanco RAL 9016 de las superficies de los perfiles y chapas modificadas.</t>
  </si>
  <si>
    <t>Elementos de manutención/andamios para instalación de protecciones, así como el pintado de las mismas.</t>
  </si>
  <si>
    <t>Pruebas funcionales.</t>
  </si>
  <si>
    <t>Realización de informe de la inspección visual final de los trabajos de montaje de protecciones mecánicas/vallado de seguridad realizados en cada zona.</t>
  </si>
  <si>
    <t>CAPÍTULO 10</t>
  </si>
  <si>
    <t>MODIFICACIÓN DE DISEÑO MD10: RE-RUTADO DE CABLES DE SEGURIDAD FÍSICA.</t>
  </si>
  <si>
    <t>Comprobar la viabilidad de la ruta elegida. Posibilidad de recuperar y reutilizar cables de alimentación.</t>
  </si>
  <si>
    <t>Canalización fija en superficie, formada por tubo Conduit de 3/4” rígido o flexible con rosca NPT en ambos extremos.</t>
  </si>
  <si>
    <t>Suministro e instalación de canalización de protección de cableado, fija en superficie, formada por conduit rígido o flexible de ¾” (cinco tramos).</t>
  </si>
  <si>
    <t>En caso de ser flexible, los conduits estarán formados por fleje de acero galvanizado de perfil plano y cubiertos de una capa EPR o similar, resistente al agua, aceite o grasas y no propagador de llama. Los conductos y cables llegarán a los equipos usando prensaestopas adecuados.</t>
  </si>
  <si>
    <t>Incluso p/p de abrazaderas, elementos de sujeción y accesorios (curvas, tes, codos). Totalmente montada y comprobada su correcta instalación.</t>
  </si>
  <si>
    <r>
      <t>Cable multipolar RZ1-K (AS), no propagador de la llama, con conductor de cobre clase 5 (-K) de 3 x 2,5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</si>
  <si>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t>Pintado de franjas verdes en bandeja y conduits.</t>
  </si>
  <si>
    <t>CAPÍTULO 11</t>
  </si>
  <si>
    <t>MODIFICACIÓN DE DISEÑO MD11: RE-RUTADOS DE CABLES. CABLES SIN RUTADO EN BDC DE SITA</t>
  </si>
  <si>
    <t>Suministro e instalación de canalización de protección de cableado, fija en superficie, formada por conduit de acero al carbono sin soldadura fabricados por extrusión de 1” (dos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</si>
  <si>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Nota: Conduit de 2” ɸ: 1828R (ya contemplado en MD07)</t>
  </si>
  <si>
    <r>
      <t>Cable multipolar RZ1-K (AS), no propagador de la llama, con conductor de cobre clase 5 (-K) de 4 x 1,5 mm</t>
    </r>
    <r>
      <rPr>
        <vertAlign val="superscript"/>
        <sz val="8"/>
        <color rgb="FF000000"/>
        <rFont val="Arial"/>
        <family val="2"/>
      </rPr>
      <t>2</t>
    </r>
    <r>
      <rPr>
        <sz val="8"/>
        <color rgb="FF000000"/>
        <rFont val="Arial"/>
        <family val="2"/>
      </rPr>
      <t xml:space="preserve"> de sección, con aislamiento de polietileno reticulado (R) y cubierta verde de compuesto termoplástico a base de poliolefina libre de halógenos con baja emisión de humos y gases corrosivos (Z1), siendo su tensión asignada de 0,6/1 kV. Incluso regletas de conexión y cuantos accesorios sean necesarios para su correcta instalación. Totalmente montado, conexionado y probado.</t>
    </r>
  </si>
  <si>
    <t>Suministro e instalación de caja de conexiones de acero gris para colocar en superficie, de 150x150x100 mm, con tapa de registro con tornillos, IP-66. Incluso p/p de elementos de sujeción y pequeño material eléctrico (ferrules, bridas, terminales, etc). Totalmente montada y comprobada su correcta instalación. Soportada en bandeja G77Z</t>
  </si>
  <si>
    <t>Empalmes.</t>
  </si>
  <si>
    <t>Realizar empalme del cable nuevo C1969A14 con cables existentes C1969S y C1969R en caja de conexiones situada en bandeja G77Z</t>
  </si>
  <si>
    <t>Retranqueo cables (sobre bandeja o conduits).</t>
  </si>
  <si>
    <t>Pintado de franjas verdes en conduits (una franja cada metro en conduits).</t>
  </si>
  <si>
    <t>CAPÍTULO 12</t>
  </si>
  <si>
    <t>MODIFICACIÓN DE DISEÑO MD012: ACONDICIONAMIENTO PANELES TF Y ALUMBRADO EAD.</t>
  </si>
  <si>
    <t>Realización de las actividades enumeradas en las unidades de obra siguientes, incluyendo las labores revisión de las zonas, apertura de armarios, replantear la viabilidad de la modificación, interferencias, etc.</t>
  </si>
  <si>
    <t>Equipamiento panel PNLE-E8-58 de tomas de fuerza</t>
  </si>
  <si>
    <t xml:space="preserve">Suministro y montaje de interruptores, tomas de fuerza a instalar en panel existente PNLE-E8-58 (Elevación 512 de TB) incluyendo la retirada de equipos y su recableado para su puesta en servicio. </t>
  </si>
  <si>
    <t>Equipamiento panel PNLE-E8-102 de tomas de fuerza</t>
  </si>
  <si>
    <t xml:space="preserve">Suministro y montaje de interruptores, tomas de fuerza a instalar en panel existente PNLE-E8-102 (Elevación 512 de TB) incluyendo la retirada de equipos y su recableado para su puesta en servicio. </t>
  </si>
  <si>
    <t>Equipamiento panel PNLE-E8-103 de tomas de fuerza</t>
  </si>
  <si>
    <t xml:space="preserve">Suministro y montaje de interruptores, tomas de fuerza a instalar en panel existente PNLE-E8-103 (Elevación 512 de TB) incluyendo la retirada de equipos y su recableado para su puesta en servicio. </t>
  </si>
  <si>
    <t>Equipamiento panel PNLE-E2-5P de tomas de fuerza</t>
  </si>
  <si>
    <t xml:space="preserve">Suministro y montaje de interruptores, tomas de fuerza a instalar en panel existente PNLE-E2-5P (Elevación 512 de TB) incluyendo la retirada de equipos y su recableado para su puesta en servicio. </t>
  </si>
  <si>
    <t>Equipamiento panel PNLE-E8-239 de tomas de fuerza</t>
  </si>
  <si>
    <t xml:space="preserve">Suministro y montaje de interruptores, tomas de fuerza a instalar en panel existente PNLE-E8-239 (Elevación 512 de TB) incluyendo la retirada de equipos y su recableado para su puesta en servicio. </t>
  </si>
  <si>
    <t>Equipamiento panel PNLE-E8-101 de tomas de fuerza</t>
  </si>
  <si>
    <t xml:space="preserve">Suministro y montaje de interruptores, tomas de fuerza a instalar en panel existente PNLE-E8-101 (Elevación 518 de TB) incluyendo la retirada de equipos y su recableado para su puesta en servicio. </t>
  </si>
  <si>
    <t>Equipamiento panel PNLE-E8-1P de tomas de fuerza</t>
  </si>
  <si>
    <t xml:space="preserve">Suministro y montaje de interruptores, tomas de fuerza a instalar en panel existente PNLE-E8-1P (Elevación 518 de TB) incluyendo la retirada de equipos y su recableado para su puesta en servicio. </t>
  </si>
  <si>
    <t>Equipamiento panel PNLE-E8-117 de tomas de fuerza</t>
  </si>
  <si>
    <t xml:space="preserve">Suministro y montaje de interruptores, tomas de fuerza a instalar en panel existente PNLE-E8-117 (Elevación 518 de TB) incluyendo la retirada de equipos y su recableado para su puesta en servicio. </t>
  </si>
  <si>
    <t>Equipamiento panel PNLE-E8-21P de tomas de fuerza</t>
  </si>
  <si>
    <t xml:space="preserve">Suministro y montaje de interruptores, tomas de fuerza a instalar en panel existente PNLE-E8-21P (Elevación 518 de TB) incluyendo la retirada de equipos y su recableado para su puesta en servicio. </t>
  </si>
  <si>
    <t>Equipamiento panel PNLE-E8-126 de tomas de fuerza</t>
  </si>
  <si>
    <t xml:space="preserve">Suministro y montaje de interruptores, tomas de fuerza a instalar en panel existente PNLE-E8-126 (Elevación 524 de TB) incluyendo la retirada de equipos y su recableado para su puesta en servicio. </t>
  </si>
  <si>
    <t>Equipamiento panel PNLE-E8-127 de tomas de fuerza</t>
  </si>
  <si>
    <t xml:space="preserve">Suministro y montaje de interruptores, tomas de fuerza a instalar en panel existente PNLE-E8-127 (Elevación 524 de TB) incluyendo la retirada de equipos y su recableado para su puesta en servicio. </t>
  </si>
  <si>
    <t>Equipamiento panel PNLE-E8-128 de tomas de fuerza</t>
  </si>
  <si>
    <t xml:space="preserve">Suministro y montaje de interruptores, tomas de fuerza a instalar en panel existente PNLE-E8-128 (Elevación 524 de TB) incluyendo la retirada de equipos y su recableado para su puesta en servicio. </t>
  </si>
  <si>
    <t>Equipamiento panel PNLE-E8-129 de tomas de fuerza</t>
  </si>
  <si>
    <t xml:space="preserve">Suministro y montaje de interruptores, tomas de fuerza a instalar en panel existente PNLE-E8-129 (Elevación 524 de TB) incluyendo la retirada de equipos y su recableado para su puesta en servicio. </t>
  </si>
  <si>
    <t>Equipamiento panel PNLE-E8-4P de tomas de fuerza</t>
  </si>
  <si>
    <t xml:space="preserve">Suministro y montaje de interruptores, tomas de fuerza a instalar en panel existente PNLE-E8-4P (Elevación 524 de TB) incluyendo la retirada de equipos y su recableado para su puesta en servicio. </t>
  </si>
  <si>
    <t>Equipamiento panel PNLE-E8-6P de tomas de fuerza</t>
  </si>
  <si>
    <t xml:space="preserve">Suministro y montaje de interruptores, tomas de fuerza a instalar en panel existente PNLE-E8-6P (Elevación 524 de TB) incluyendo la retirada de equipos y su recableado para su puesta en servicio. </t>
  </si>
  <si>
    <t>Equipamiento panel PNLE-E8-8P de tomas de fuerza</t>
  </si>
  <si>
    <t xml:space="preserve">Suministro y montaje de interruptores, tomas de fuerza a instalar en panel existente PNLE-E8-8P (Elevación 524 de TB) incluyendo la retirada de equipos y su recableado para su puesta en servicio. </t>
  </si>
  <si>
    <t>Equipamiento panel PNLE-E8-12P de tomas de fuerza</t>
  </si>
  <si>
    <t xml:space="preserve">Suministro y montaje de interruptores, tomas de fuerza a instalar en panel existente PNLE-E8-12P (Elevación 524 de TB) incluyendo la retirada de equipos y su recableado para su puesta en servicio. </t>
  </si>
  <si>
    <t>TRABAJOS DE MEJORA DEL ALUMBRADO Y REPOSICIÓN DE LUMINARIAS EN EL EAD (Edificio Turbina, elev. 512).</t>
  </si>
  <si>
    <t>Suministro y montaje alumbrado normal y emergencia en la elevación 512 de TB. PNLE-E2-PB-1</t>
  </si>
  <si>
    <t>TRABAJOS DE MEJORA DEL ALUMBRADO Y REPOSICIÓN DE LUMINARIAS EN EL EAD (Edificio Turbina, elev. 518).</t>
  </si>
  <si>
    <t>Suministro y montaje alumbrado normal y emergencia en la elevación 518 de TB. PNLE-E2-EP-1</t>
  </si>
  <si>
    <t>TRABAJOS DE MEJORA DEL ALUMBRADO Y REPOSICIÓN DE LUMINARIAS EN EL EAD (Edificio Turbina, elev. 524).</t>
  </si>
  <si>
    <t>Suministro y montaje alumbrado normal y emergencia en la elevación 524 de TB. PNLE-E2-PN-1</t>
  </si>
  <si>
    <t>CAPÍTULO 13</t>
  </si>
  <si>
    <t>MODIFICACIÓN DE DISEÑO MD013: INSTALACIÓN DE NUEVA BARRA DE 4,16 KV EN ZONA E1.50.00.</t>
  </si>
  <si>
    <t>Realización de las actividades enumeradas en las unidades de obra siguientes, incluyendo las labores revisión de las zonas, replantear la viabilidad de la modificación, interferencias, etc.</t>
  </si>
  <si>
    <t>Comprobar la viabilidad de las propuestas.</t>
  </si>
  <si>
    <r>
      <t>Trabajos previos.</t>
    </r>
    <r>
      <rPr>
        <sz val="8"/>
        <color rgb="FF000000"/>
        <rFont val="Arial"/>
        <family val="2"/>
      </rPr>
      <t xml:space="preserve"> </t>
    </r>
  </si>
  <si>
    <t>Conducciones y accesorios. Canalización fija en superficie, formada por tubo Conduit flexible de 6”.</t>
  </si>
  <si>
    <t>Suministro e instalación de canalización de protección de cableado formada por conduit flexible de 6” para fijación mediante soportes. Los conduits flexibles estarán formados por fleje de acero galvanizado de perfil plano y cubiertos de una capa EPR o similar, resistente al agua, aceite o grasas y no propagador de llama. Los conductos y cables llegarán a los equipos usando prensaestopas adecuados. Incluso p/p de abrazaderas, elementos de sujeción y accesorios (curvas, tes, codos, manguitos, abarcones de fijación, etc.). Totalmente montada y comprobada su correcta instalación.</t>
  </si>
  <si>
    <t>Suministro y montaje (incluidos soportes) de bandeja tipo metálica de escalera o similar con travesaños soldados y borde de seguridad, de acero laminado en frío, espesor no inferior a 2 mm. Las bandejas una vez fabricadas tendrán protección contra la corrosión del acero mediante galvanizado en caliente, de 600 mm de anchura y 150 mm de altura. Cada tramo de bandeja deberá estar puesto a tierra y deberá mantenerse una perfecta continuidad eléctrica entre los tramos. Instalación fija en superficie. Incluso elementos de sujeción y accesorios.</t>
  </si>
  <si>
    <t>Mecanizado penetraciones</t>
  </si>
  <si>
    <t>Mecanizado de las 4 tuberías existentes dispuestas en el tejado del edificio situado en la zona E1.50.00. Pasarán a ser penetraciones para cables.</t>
  </si>
  <si>
    <t>Protección contra entrada agua por penetraciones</t>
  </si>
  <si>
    <t>Suministro y montaje de protección adicional a las penetraciones de entrada de canalizaciones al cubículo E1.50.00 que las proteja de la lluvia, tipo tejadillo (incluidos soportes).</t>
  </si>
  <si>
    <r>
      <t>Cable unipolar de media tensión HEPRZ1-OL (AS), aislamiento de (HEPR), cubierta exterior verde de poliolefina libre de halógenos (Z1), no propagador de la llama y no propagador de incendio, con conductor de cobre o aluminio de (1 x 400 mm</t>
    </r>
    <r>
      <rPr>
        <vertAlign val="superscript"/>
        <sz val="8"/>
        <color rgb="FF000000"/>
        <rFont val="Arial"/>
        <family val="2"/>
      </rPr>
      <t>2</t>
    </r>
    <r>
      <rPr>
        <sz val="8"/>
        <color rgb="FF000000"/>
        <rFont val="Arial"/>
        <family val="2"/>
      </rPr>
      <t>) de sección, siendo su tensión asignada de 12/20 kV. Incluso terminales de conexión (botellas terminales de media tensión) y cuantos accesorios sean necesarios para su correcta instalación. Totalmente montado, conexionado y probado.</t>
    </r>
  </si>
  <si>
    <r>
      <t>Cable C1245H de longitud 34 m, formado por 3 conductores por fase de 1 x 400 mm</t>
    </r>
    <r>
      <rPr>
        <vertAlign val="superscript"/>
        <sz val="8"/>
        <color rgb="FF000000"/>
        <rFont val="Arial"/>
        <family val="2"/>
      </rPr>
      <t>2</t>
    </r>
    <r>
      <rPr>
        <sz val="8"/>
        <color rgb="FF000000"/>
        <rFont val="Arial"/>
        <family val="2"/>
      </rPr>
      <t>. Total 9 conductores.</t>
    </r>
  </si>
  <si>
    <r>
      <t>Cable unipolar de media tensión HEPRZ1-OL (AS), aislamiento de HEPR, cubierta exterior verde de poliolefina libre de halógenos (Z1), no propagador de la llama y no propagador de incendio, con conductor de cobre de (1 x 95 mm</t>
    </r>
    <r>
      <rPr>
        <vertAlign val="superscript"/>
        <sz val="8"/>
        <color rgb="FF000000"/>
        <rFont val="Arial"/>
        <family val="2"/>
      </rPr>
      <t>2</t>
    </r>
    <r>
      <rPr>
        <sz val="8"/>
        <color rgb="FF000000"/>
        <rFont val="Arial"/>
        <family val="2"/>
      </rPr>
      <t>) de sección, siendo su tensión asignada de 12/20 kV. Incluso terminales de conexión (botellas terminales de media tensión) y cuantos accesorios sean necesarios para su correcta instalación. Totalmente montado, conexionado y probado.</t>
    </r>
  </si>
  <si>
    <r>
      <t>Cables C1267BA y C1267CA de longitud 32 m, formados por 1 conductor por fase de 1 x 95 mm</t>
    </r>
    <r>
      <rPr>
        <vertAlign val="superscript"/>
        <sz val="8"/>
        <color rgb="FF000000"/>
        <rFont val="Arial"/>
        <family val="2"/>
      </rPr>
      <t>2</t>
    </r>
    <r>
      <rPr>
        <sz val="8"/>
        <color rgb="FF000000"/>
        <rFont val="Arial"/>
        <family val="2"/>
      </rPr>
      <t xml:space="preserve">. Total 3 conductores. </t>
    </r>
  </si>
  <si>
    <t>Conductor de cobre desnudo de 120 mm², para la puesta a tierra de la envoltura de la barra de 4,16 kV. Conexión a la red de tierra más cercana de la instalación. Totalmente montado, conexionado y probado. Suministro de elementos de conexión incluidos y retirada de cables de PAT existentes sin uso.</t>
  </si>
  <si>
    <t>Terminaciones de media tensión + pequeño material eléctrico como ferrules, etiquetas, bridas, terminales, etc…</t>
  </si>
  <si>
    <t>Pletinas cobre conexión a transformador arranque TRF-E2-2.</t>
  </si>
  <si>
    <t>Pletinas de cobre a 90º (terminales) y tornillería para conexión del cable C1245H de 9 x (1 x 400 mm2) a embarrado de fase agrupada de 4,16kV a la salida del transformador de arranque.</t>
  </si>
  <si>
    <t>Conexiones, desconexiones cables control y puesta fuera de servicio de las cargas.</t>
  </si>
  <si>
    <t>Desconectar y retirar los cables de fuerza actuales C11369 y C11369A y control C11369AD (PNL-908).</t>
  </si>
  <si>
    <t>Prensaestopas para cables media tensión y cajón de aluminio acometida cables.</t>
  </si>
  <si>
    <t>Cajón de aluminio estanco para acometida y conexionado de cable C1245H a transformador de arranque, con prensaestopas para cada conductor y tornillería auxiliar de fijación necesaria.</t>
  </si>
  <si>
    <t>Elementos de manutención/andamios para tendido de cables, montaje de conduits y bandeja.</t>
  </si>
  <si>
    <t>Abrir penetraciones nuevas en muro.</t>
  </si>
  <si>
    <t>Abrir / cerrar penetraciones existentes para el tendido de cables/conductos.</t>
  </si>
  <si>
    <t>Mejoras de acceso a zona E1.50.00</t>
  </si>
  <si>
    <t>Mejoras de acceso a zona E1.50.00 donde estará ubicada el puesto de vigilancia y control (PVS) en fase 2 de desmantelamiento de la instalación.</t>
  </si>
  <si>
    <t>Suministro e instalación (incluido sistema de protección diferencial línea 220 kV) y puesta en servicio de la barra eléctrica de 4,16 kV.</t>
  </si>
  <si>
    <t>CAPÍTULO 14</t>
  </si>
  <si>
    <t>MODIFICACIÓN DE DISEÑO: MD14: NUEVO SISTEMA DE DETECCIÓN DE PCI DE LA POT.</t>
  </si>
  <si>
    <t xml:space="preserve">Comprobar la viabilidad de las propuestas </t>
  </si>
  <si>
    <t>Suministro e instalación de canalización de protección de cableado, fija en superficie, formada por conduit de acero al carbono sin soldadura fabricados por extrusión de 2”,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</si>
  <si>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Canalización fija en superficie, formada por tubo Conduit de 1” de acero al con rosca NPT en ambos extremos.</t>
  </si>
  <si>
    <t>Suministro e instalación de canalización de protección de cableado, fija en superficie, formada por conduit de acero al carbono sin soldadura fabricados por extrusión de 1” (tres tramos), con acabado de cinc electrolítico con un espesor de 25 a 35 micras interior y exteriormente, con rosca NPT en ambos extremos. Las uniones se harán con manguitos adecuados. Se emplearán boquillas de acero con bordes de goma para proteger el cable en su salida. Incluso p/p de abrazaderas, elementos de sujeción y accesorios (curvas, tes, codos). Totalmente montada y comprobada su correcta instalación.</t>
  </si>
  <si>
    <t>Cableado red PCI</t>
  </si>
  <si>
    <r>
      <t>Suministro e instalación de cable multipolar 2 x 1 mm</t>
    </r>
    <r>
      <rPr>
        <vertAlign val="superscript"/>
        <sz val="8"/>
        <color rgb="FF000000"/>
        <rFont val="Arial"/>
        <family val="2"/>
      </rPr>
      <t>2</t>
    </r>
    <r>
      <rPr>
        <sz val="8"/>
        <color rgb="FF000000"/>
        <rFont val="Arial"/>
        <family val="2"/>
      </rPr>
      <t>.   0,3/0,5kV, SOZ1-K (AS+), reacción al fuego Cca-s1b,d1,a1, según norma EN50575:2014+A1:2016) de PCI clase 5. 0,3/05 Kv. Libre de halógenos / humos cero. Cubierta color rojo. Incluso p/p de accesorios y elementos de sujeción. Incluso regletas de conexión y cuantos accesorios sean necesarios para su correcta instalación. Totalmente montado, conexionado y probado. (total de cables 16).</t>
    </r>
  </si>
  <si>
    <t>Montaje sistema detección  PCI</t>
  </si>
  <si>
    <t>Suministro e instalación de un sistema de detección óptica por infrarrojos, con detectores (3), pulsadores (6) módulos monitor (5), módulos de prueba (3) y pictogramas de señalización (6).</t>
  </si>
  <si>
    <t>Suministro e instalación de cable para puesta a tierra de conduits compuesta por 40 m de cable conductor de cobre desnudo recocido de 35 mm² de sección y su conexión a la red de tierra más cercana de la Instalación. Totalmente montada, conexionada y probada.</t>
  </si>
  <si>
    <t>Caja de derivación (2) para módulos monitores de PCI.</t>
  </si>
  <si>
    <t>Suministro e instalación de caja de paso de acero gris para colocar en superficie, de 200 x 200 x 120 mm, con tapa de registro con tornillos, IP-66. Incluso p/p de elementos de sujeción y pequeño material eléctrico (ferrules, bridas, terminales, etc). Totalmente montada y comprobada su correcta instalación.</t>
  </si>
  <si>
    <t>Identificación cajas en el proyecto BOX-2110J y BOX-2200EF.</t>
  </si>
  <si>
    <t>Panel centralización PCI.</t>
  </si>
  <si>
    <t>Suministro y soportado del nuevo panel eléctrico metálico (PNL-3418) de 500 x 400 x 200 mm, protección IP ≥ IP54, modelo NSYCRN54200P de Schneider, montaje mural, puerta ciega con cierre, incluidos elementos de anclaje, pequeño material eléctrico y bornas de conexión adecuadas a las necesidades de cableado.</t>
  </si>
  <si>
    <t>Pintado de franjas verdes en bandeja y conduits (una franja cada metro en conduits).</t>
  </si>
  <si>
    <t>Conexiones, desconexiones cables control y PCI.</t>
  </si>
  <si>
    <t>CAPÍTULO 15</t>
  </si>
  <si>
    <t>GESTIÓN DE RESIDUOS</t>
  </si>
  <si>
    <t>Transporte a vertedero. Residuos de fuera de zona controlada.</t>
  </si>
  <si>
    <t>Transporte de residuos con camión a vertedero específico, instalación de tratamiento de RCD externa a la obra o centro de valorización o eliminación de residuos, situado a una distancia menor de 40 km, considerando el tiempo de espera para la carga a máquina en obra, ida, descarga y vuelta, incluido la carga en obra.</t>
  </si>
  <si>
    <t>Coste gestión tratamiento RCD nivel 2</t>
  </si>
  <si>
    <t>Coste gestión tratamiento RCD nivel 2, en vertedero específico, instalación de tratamiento de residuos de construcción y demolición externa a la obra o centro de valorización o eliminación de residuos. Sin incluir el transporte.</t>
  </si>
  <si>
    <t>CAPÍTULO 16</t>
  </si>
  <si>
    <t>CONTROL DE CALIDAD</t>
  </si>
  <si>
    <t>Dossier de Calidad Final</t>
  </si>
  <si>
    <t>Realización del Dossier de Calidad. Documentación as-built de las MDs, diagramas de cableado, planos auxiliares, planos de disposición física, rutados de cables, pruebas, etc.</t>
  </si>
  <si>
    <t>Ensayos suelo (resina epoxi)</t>
  </si>
  <si>
    <t xml:space="preserve">Ensayo para determinación de la resistencia al deslizamiento de superficies peatonales de acuerdo a la norma UNE-EN 16165:2022. </t>
  </si>
  <si>
    <t>Prueba estanqueidad en fachadas / cubierta</t>
  </si>
  <si>
    <t>Prueba de servicio para comprobar la estanqueidad de una zona de fachada, mediante simulación de lluvia sobre la superficie y prueba de estanqueidad de la cubierta de edificio de la zona E1.50.00 según UNE-EN 13051.</t>
  </si>
  <si>
    <t>CAPÍTULO 17</t>
  </si>
  <si>
    <t>SEGURIDAD Y SALUD</t>
  </si>
  <si>
    <t>Sistemas de protección colectiva</t>
  </si>
  <si>
    <t>Conjunto de sistemas de protección colectiva, necesarios para el cumplimiento de la normativa vigente en materia de Prevención de Riesgos Laborales.</t>
  </si>
  <si>
    <t>Formación del personal</t>
  </si>
  <si>
    <t>Formación del personal, necesaria para el cumplimiento de la normativa vigente en materia de Prevención de Riesgos Laborales.</t>
  </si>
  <si>
    <t>Equipos de protección individual</t>
  </si>
  <si>
    <t>Conjunto de equipos de protección individual, necesarios para el cumplimiento de la normativa vigente en materia de Prevención de Riesgos Laborales.</t>
  </si>
  <si>
    <t>Caseta para oficinas, vestuarios</t>
  </si>
  <si>
    <t>TOTAL PROYECTO</t>
  </si>
  <si>
    <t>Cable unipolar H07ZZ-F (AS), siendo su tensión asignada de 450/750 V, reacción al fuego clase Cca-s1b,d1,a1, con conductor de cobre clase 5 (-F) de 2,5 mm² de sección, con aislamiento de compuesto reticulado a base de poliolefina libre de halógenos (Z) y cubierta de compuesto reticulado a base de poliolefina libre de halógenos (Z) y color verde. Totalmente montado, conexionado y probado.</t>
  </si>
  <si>
    <t>Importe (€)</t>
  </si>
  <si>
    <t>P.A.</t>
  </si>
  <si>
    <t>Precio</t>
  </si>
  <si>
    <t>Redacción de documentación de diseño de ingeniería de obra y planificación de trabajos por parte del Contratista. Incluirá una memoria descriptiva, planos y cálculos de las instalaciones eléctricas de acuerdo con la solución adoptada y la normativa vigente. Incluye la p/p de redacción de procedimientos, aclaraciones e informes solicitados por Enresa.</t>
  </si>
  <si>
    <t>Oficinas de obra y vestuarios basado en módulos prefabricados de obra. Incluidos medios auxiliares para carga/descarga, transporte a obra y retirada. Totalmente colocada.</t>
  </si>
  <si>
    <t>TOTAL CAPÍTULO 1 - MD01.</t>
  </si>
  <si>
    <t>TOTAL CAPÍTULO 2 - MD02.</t>
  </si>
  <si>
    <t>TOTAL CAPÍTULO 3 - MD03.</t>
  </si>
  <si>
    <t>TOTAL CAPÍTULO 4 - MD04.</t>
  </si>
  <si>
    <t>TOTAL CAPÍTULO 5 - MD05.</t>
  </si>
  <si>
    <t>TOTAL CAPÍTULO 6 - MD06.</t>
  </si>
  <si>
    <t>TOTAL CAPÍTULO 7 - MD07.</t>
  </si>
  <si>
    <t>TOTAL CAPÍTULO 8 - MD08.</t>
  </si>
  <si>
    <t>TOTAL CAPÍTULO 9 - MD09.</t>
  </si>
  <si>
    <t>TOTAL CAPÍTULO 10 - MD10.</t>
  </si>
  <si>
    <t>TOTAL CAPÍTULO 11 - MD11.</t>
  </si>
  <si>
    <t>TOTAL CAPÍTULO 12 - MD12.</t>
  </si>
  <si>
    <t>TOTAL CAPÍTULO 13 - MD13.</t>
  </si>
  <si>
    <t>TOTAL CAPÍTULO 14 - MD14.</t>
  </si>
  <si>
    <t>TOTAL CAPÍTULO 15 - GESTIÓN DE RESIDUOS.</t>
  </si>
  <si>
    <t>TOTAL CAPÍTULO 16 - CONTROL DE CALIDAD.</t>
  </si>
  <si>
    <t>TOTAL CAPÍTULO 17 - SEGURIDAD Y SALUD.</t>
  </si>
  <si>
    <t>PROYECTO DE EJECUCIÓN PARA LA RECONFIGURACIÓN DEL SISTEMA ELÉCTRICO Y DE I&amp;C DE FASE 1 DEL DESMANTELAMIENTO DE LA CENTAL NUCLEAR SANTA MARÍA DE GAROÑA</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</si>
  <si>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</si>
  <si>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</si>
  <si>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</si>
  <si>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</si>
  <si>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</si>
  <si>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</si>
  <si>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</si>
  <si>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</si>
  <si>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</si>
  <si>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</si>
  <si>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</si>
  <si>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</si>
  <si>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</si>
  <si>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</si>
  <si>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</si>
  <si>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</si>
  <si>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</si>
  <si>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r>
      <t>m</t>
    </r>
    <r>
      <rPr>
        <b/>
        <sz val="8"/>
        <color rgb="FF000000"/>
        <rFont val="Calibri"/>
        <family val="2"/>
      </rPr>
      <t>³</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</si>
  <si>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</si>
  <si>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</si>
  <si>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</si>
  <si>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</si>
  <si>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</si>
  <si>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</si>
  <si>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Pequeño material eléctrico como ferrules, etiquetas, bridas, terminales, etc.</t>
  </si>
  <si>
    <t>Y para que conste, firmo la presente declaración en …................….......... a…..de…………...... 202..</t>
  </si>
  <si>
    <t>D/Dª ................................. con domicilio en.………………..........................…., enterado de la convocatoria de procedimiento de licitación para la contratación de las obras del proyecto de ejecución para la reconfiguración del sistema eléctrico y de instrumentación y control de la fase 1 del desmantelamiento de la Central Nuclear Santa María de Garoña, expediente nº CO-TA-22-011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</si>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</sst>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9" x14ac:knownFonts="1">
    <font>
      <sz val="11"/>
      <color theme="1"/>
      <name val="Calibri"/>
      <family val="2"/>
      <scheme val="minor"/>
    </font>
    <font>
      <sz val="11"/>
      <color rgb="FF262626"/>
      <name val="Arial"/>
      <family val="2"/>
    </font>
    <font>
      <b/>
      <sz val="8"/>
      <color rgb="FF000000"/>
      <name val="Arial"/>
      <family val="2"/>
    </font>
    <font>
      <i/>
      <sz val="8"/>
      <color rgb="FF000000"/>
      <name val="Arial"/>
      <family val="2"/>
    </font>
    <font>
      <sz val="8"/>
      <color rgb="FF000000"/>
      <name val="Arial"/>
      <family val="2"/>
    </font>
    <font>
      <vertAlign val="superscript"/>
      <sz val="8"/>
      <color rgb="FF000000"/>
      <name val="Arial"/>
      <family val="2"/>
    </font>
    <font>
      <sz val="11"/>
      <color rgb="FF000000"/>
      <name val="Arial"/>
      <family val="2"/>
    </font>
    <font>
      <b/>
      <vertAlign val="superscript"/>
      <sz val="8"/>
      <color rgb="FF000000"/>
      <name val="Arial"/>
      <family val="2"/>
    </font>
    <font>
      <sz val="11"/>
      <color theme="1"/>
      <name val="ENRESA Aroma Light"/>
    </font>
    <font>
      <b/>
      <sz val="10"/>
      <color rgb="FF000000"/>
      <name val="ENRESA Aroma Light"/>
    </font>
    <font>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b/>
      <sz val="8"/>
      <color rgb="FF000000"/>
      <name val="Calibri"/>
      <family val="2"/>
    </font>
    <font>
      <sz val="11"/>
      <color rgb="FF9C5700"/>
      <name val="Calibri"/>
      <family val="2"/>
      <scheme val="minor"/>
    </font>
    <font>
      <sz val="10"/>
      <color theme="1"/>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9">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
      <left style="medium">
        <color indexed="64"/>
      </left>
      <right style="medium">
        <color indexed="64"/>
      </right>
      <top/>
      <bottom/>
      <diagonal/>
    </border>
  </borders>
  <cellStyleXfs count="2">
    <xf numFmtId="0" fontId="0" fillId="0" borderId="0"/>
    <xf numFmtId="0" fontId="27" fillId="9" borderId="0" applyNumberFormat="0" applyBorder="0" applyAlignment="0" applyProtection="0"/>
  </cellStyleXfs>
  <cellXfs count="189">
    <xf numFmtId="0" fontId="0" fillId="0" borderId="0" xfId="0"/>
    <xf numFmtId="0" fontId="0" fillId="0" borderId="3" xfId="0" applyBorder="1"/>
    <xf numFmtId="0" fontId="3" fillId="0" borderId="0" xfId="0" applyFont="1" applyAlignment="1">
      <alignment horizontal="center" vertical="center"/>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0" fillId="0" borderId="8" xfId="0" applyBorder="1"/>
    <xf numFmtId="4" fontId="2" fillId="3" borderId="7" xfId="0" applyNumberFormat="1" applyFont="1" applyFill="1" applyBorder="1" applyAlignment="1">
      <alignment horizontal="right" vertical="center"/>
    </xf>
    <xf numFmtId="0" fontId="2" fillId="3" borderId="7" xfId="0" applyFont="1" applyFill="1" applyBorder="1" applyAlignment="1">
      <alignment horizontal="right" vertical="center"/>
    </xf>
    <xf numFmtId="0" fontId="4" fillId="0" borderId="0" xfId="0" applyFont="1" applyAlignment="1">
      <alignment horizontal="justify" vertical="center" wrapText="1"/>
    </xf>
    <xf numFmtId="0" fontId="0" fillId="0" borderId="0" xfId="0" applyAlignment="1">
      <alignment wrapText="1"/>
    </xf>
    <xf numFmtId="0" fontId="0" fillId="0" borderId="0" xfId="0" applyAlignment="1">
      <alignmen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4" fontId="2" fillId="3" borderId="1" xfId="0" applyNumberFormat="1" applyFont="1" applyFill="1" applyBorder="1" applyAlignment="1">
      <alignment horizontal="right" vertical="center"/>
    </xf>
    <xf numFmtId="0" fontId="4" fillId="0" borderId="3" xfId="0" applyFont="1" applyBorder="1" applyAlignment="1">
      <alignment horizontal="justify" vertical="center" wrapText="1"/>
    </xf>
    <xf numFmtId="0" fontId="1" fillId="0" borderId="0" xfId="0" applyFont="1" applyAlignment="1">
      <alignment horizontal="justify" vertical="center"/>
    </xf>
    <xf numFmtId="0" fontId="6" fillId="0" borderId="0" xfId="0" applyFont="1"/>
    <xf numFmtId="0" fontId="4" fillId="0" borderId="0" xfId="0" applyFont="1" applyAlignment="1">
      <alignment horizontal="center" vertical="center"/>
    </xf>
    <xf numFmtId="0" fontId="4" fillId="0" borderId="0" xfId="0" applyFont="1" applyAlignment="1">
      <alignment horizontal="right" vertical="center"/>
    </xf>
    <xf numFmtId="0" fontId="4" fillId="0" borderId="0" xfId="0" applyFont="1" applyAlignment="1">
      <alignment horizontal="justify" vertical="center"/>
    </xf>
    <xf numFmtId="0" fontId="6" fillId="0" borderId="0" xfId="0" applyFont="1" applyAlignment="1">
      <alignment horizontal="justify" vertical="center"/>
    </xf>
    <xf numFmtId="0" fontId="4" fillId="0" borderId="8" xfId="0" applyFont="1" applyBorder="1" applyAlignment="1">
      <alignment horizontal="justify"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0" fillId="0" borderId="8" xfId="0" applyBorder="1" applyAlignment="1">
      <alignment wrapText="1"/>
    </xf>
    <xf numFmtId="0" fontId="2" fillId="3" borderId="1" xfId="0" applyFont="1" applyFill="1" applyBorder="1" applyAlignment="1">
      <alignment horizontal="right" vertical="center"/>
    </xf>
    <xf numFmtId="0" fontId="4" fillId="0" borderId="3" xfId="0" applyFont="1" applyBorder="1" applyAlignment="1">
      <alignment horizontal="right" vertical="center"/>
    </xf>
    <xf numFmtId="0" fontId="3" fillId="0" borderId="14" xfId="0" applyFont="1" applyBorder="1" applyAlignment="1">
      <alignment horizontal="center" vertical="center" wrapText="1"/>
    </xf>
    <xf numFmtId="0" fontId="0" fillId="0" borderId="0" xfId="0" applyAlignment="1">
      <alignment vertical="top" wrapText="1"/>
    </xf>
    <xf numFmtId="0" fontId="2" fillId="3" borderId="1" xfId="0" applyFont="1" applyFill="1" applyBorder="1" applyAlignment="1">
      <alignment horizontal="center" vertical="center"/>
    </xf>
    <xf numFmtId="0" fontId="4" fillId="0" borderId="3" xfId="0" applyFont="1" applyBorder="1" applyAlignment="1">
      <alignment horizontal="center" vertical="center"/>
    </xf>
    <xf numFmtId="0" fontId="0" fillId="0" borderId="14" xfId="0" applyBorder="1"/>
    <xf numFmtId="0" fontId="0" fillId="0" borderId="3" xfId="0" applyBorder="1" applyAlignment="1">
      <alignment vertical="top" wrapText="1"/>
    </xf>
    <xf numFmtId="0" fontId="0" fillId="0" borderId="3" xfId="0" applyBorder="1" applyAlignment="1">
      <alignment wrapText="1"/>
    </xf>
    <xf numFmtId="0" fontId="6" fillId="0" borderId="3" xfId="0" applyFont="1" applyBorder="1"/>
    <xf numFmtId="0" fontId="6" fillId="0" borderId="0" xfId="0" applyFont="1" applyAlignment="1">
      <alignment horizontal="center" vertical="center"/>
    </xf>
    <xf numFmtId="8" fontId="2" fillId="2" borderId="5" xfId="0"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6" fillId="0" borderId="8" xfId="0" applyFont="1" applyBorder="1"/>
    <xf numFmtId="0" fontId="3" fillId="0" borderId="5" xfId="0" applyFont="1" applyBorder="1" applyAlignment="1">
      <alignment horizontal="center" vertical="center" wrapText="1"/>
    </xf>
    <xf numFmtId="4" fontId="2" fillId="3" borderId="5" xfId="0" applyNumberFormat="1" applyFont="1" applyFill="1" applyBorder="1" applyAlignment="1">
      <alignment horizontal="right" vertical="center"/>
    </xf>
    <xf numFmtId="0" fontId="2" fillId="3" borderId="5" xfId="0" applyFont="1" applyFill="1" applyBorder="1" applyAlignment="1">
      <alignment horizontal="right" vertical="center"/>
    </xf>
    <xf numFmtId="0" fontId="2" fillId="3" borderId="1" xfId="0" applyFont="1" applyFill="1" applyBorder="1" applyAlignment="1">
      <alignment vertical="center"/>
    </xf>
    <xf numFmtId="0" fontId="2" fillId="3" borderId="5"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6" xfId="0" applyFont="1" applyFill="1" applyBorder="1" applyAlignment="1">
      <alignment horizontal="right" vertical="center"/>
    </xf>
    <xf numFmtId="0" fontId="3" fillId="0" borderId="5" xfId="0" applyFont="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4" fillId="0" borderId="0" xfId="0" applyNumberFormat="1" applyFont="1" applyAlignment="1">
      <alignment horizontal="justify" vertical="center"/>
    </xf>
    <xf numFmtId="4" fontId="0" fillId="0" borderId="8" xfId="0" applyNumberFormat="1" applyBorder="1"/>
    <xf numFmtId="4" fontId="0" fillId="0" borderId="3" xfId="0" applyNumberFormat="1" applyBorder="1"/>
    <xf numFmtId="4" fontId="3" fillId="0" borderId="1" xfId="0" applyNumberFormat="1" applyFont="1" applyBorder="1" applyAlignment="1">
      <alignment horizontal="center" vertical="center" wrapText="1"/>
    </xf>
    <xf numFmtId="4" fontId="3" fillId="0" borderId="5" xfId="0" applyNumberFormat="1" applyFont="1" applyBorder="1" applyAlignment="1">
      <alignment horizontal="center" vertical="center" wrapText="1"/>
    </xf>
    <xf numFmtId="4" fontId="3" fillId="0" borderId="0" xfId="0" applyNumberFormat="1" applyFont="1" applyAlignment="1">
      <alignment horizontal="center" vertical="center" wrapText="1"/>
    </xf>
    <xf numFmtId="4" fontId="3" fillId="0" borderId="8" xfId="0" applyNumberFormat="1" applyFont="1" applyBorder="1" applyAlignment="1">
      <alignment horizontal="center" vertical="center" wrapText="1"/>
    </xf>
    <xf numFmtId="4" fontId="4" fillId="0" borderId="8" xfId="0" applyNumberFormat="1" applyFont="1" applyBorder="1" applyAlignment="1">
      <alignment horizontal="justify" vertical="center" wrapText="1"/>
    </xf>
    <xf numFmtId="0" fontId="9" fillId="4" borderId="4" xfId="0" applyFont="1" applyFill="1" applyBorder="1" applyAlignment="1">
      <alignment horizontal="center" vertical="center"/>
    </xf>
    <xf numFmtId="4" fontId="2" fillId="6" borderId="5" xfId="0" applyNumberFormat="1" applyFont="1" applyFill="1" applyBorder="1" applyAlignment="1" applyProtection="1">
      <alignment horizontal="right" vertical="center"/>
      <protection locked="0"/>
    </xf>
    <xf numFmtId="4" fontId="2" fillId="6" borderId="5" xfId="0" applyNumberFormat="1" applyFont="1" applyFill="1" applyBorder="1" applyAlignment="1" applyProtection="1">
      <alignment vertical="center" wrapText="1"/>
      <protection locked="0"/>
    </xf>
    <xf numFmtId="0" fontId="14" fillId="5" borderId="0" xfId="0" applyFont="1" applyFill="1"/>
    <xf numFmtId="0" fontId="11" fillId="7" borderId="1" xfId="0" applyFont="1" applyFill="1" applyBorder="1" applyAlignment="1">
      <alignment vertical="center"/>
    </xf>
    <xf numFmtId="0" fontId="12" fillId="7" borderId="3" xfId="0" applyFont="1" applyFill="1" applyBorder="1" applyAlignment="1">
      <alignment vertical="center"/>
    </xf>
    <xf numFmtId="0" fontId="13" fillId="5" borderId="16" xfId="0" applyFont="1" applyFill="1" applyBorder="1" applyAlignment="1">
      <alignment wrapText="1"/>
    </xf>
    <xf numFmtId="0" fontId="13" fillId="5" borderId="6" xfId="0" applyFont="1" applyFill="1" applyBorder="1" applyAlignment="1">
      <alignment wrapText="1"/>
    </xf>
    <xf numFmtId="0" fontId="8" fillId="5" borderId="0" xfId="0" applyFont="1" applyFill="1" applyAlignment="1">
      <alignment horizontal="center" vertical="center"/>
    </xf>
    <xf numFmtId="0" fontId="11" fillId="8" borderId="4" xfId="0" applyFont="1" applyFill="1" applyBorder="1" applyAlignment="1">
      <alignment horizontal="center" vertical="center" wrapText="1"/>
    </xf>
    <xf numFmtId="0" fontId="23" fillId="5" borderId="0" xfId="0" applyFont="1" applyFill="1" applyAlignment="1">
      <alignment horizontal="center" vertical="center"/>
    </xf>
    <xf numFmtId="2" fontId="0" fillId="5" borderId="0" xfId="0" applyNumberFormat="1" applyFill="1"/>
    <xf numFmtId="0" fontId="11" fillId="8" borderId="5" xfId="0" applyFont="1" applyFill="1" applyBorder="1" applyAlignment="1">
      <alignment horizontal="center" vertical="center" wrapText="1"/>
    </xf>
    <xf numFmtId="8" fontId="11" fillId="7" borderId="5" xfId="0" applyNumberFormat="1" applyFont="1" applyFill="1" applyBorder="1" applyAlignment="1">
      <alignment horizontal="right" vertical="center"/>
    </xf>
    <xf numFmtId="4" fontId="2" fillId="6" borderId="6" xfId="0" applyNumberFormat="1" applyFont="1" applyFill="1" applyBorder="1" applyAlignment="1" applyProtection="1">
      <alignment horizontal="right" vertical="center"/>
      <protection locked="0"/>
    </xf>
    <xf numFmtId="0" fontId="15" fillId="5" borderId="0" xfId="0" applyFont="1" applyFill="1" applyAlignment="1">
      <alignment horizontal="center" vertical="center"/>
    </xf>
    <xf numFmtId="0" fontId="16" fillId="5" borderId="0" xfId="0" applyFont="1" applyFill="1"/>
    <xf numFmtId="4" fontId="19" fillId="5" borderId="0" xfId="0" applyNumberFormat="1" applyFont="1" applyFill="1"/>
    <xf numFmtId="0" fontId="16" fillId="5" borderId="0" xfId="0" applyFont="1" applyFill="1" applyAlignment="1">
      <alignment vertical="center"/>
    </xf>
    <xf numFmtId="0" fontId="19" fillId="5" borderId="0" xfId="0" applyFont="1" applyFill="1"/>
    <xf numFmtId="0" fontId="20" fillId="5" borderId="0" xfId="0" applyFont="1" applyFill="1"/>
    <xf numFmtId="0" fontId="1" fillId="5" borderId="0" xfId="0" applyFont="1" applyFill="1" applyAlignment="1">
      <alignment horizontal="justify" vertical="center"/>
    </xf>
    <xf numFmtId="0" fontId="8" fillId="5" borderId="0" xfId="0" applyFont="1" applyFill="1" applyAlignment="1">
      <alignment horizontal="left"/>
    </xf>
    <xf numFmtId="0" fontId="23" fillId="0" borderId="7" xfId="0" applyFont="1" applyBorder="1" applyAlignment="1" applyProtection="1">
      <alignment horizontal="center" vertical="center" wrapText="1"/>
      <protection locked="0"/>
    </xf>
    <xf numFmtId="0" fontId="8" fillId="5" borderId="0" xfId="0" applyFont="1" applyFill="1" applyAlignment="1">
      <alignment horizontal="justify" vertical="justify" wrapText="1"/>
    </xf>
    <xf numFmtId="8" fontId="25" fillId="7" borderId="5" xfId="0" applyNumberFormat="1" applyFont="1" applyFill="1" applyBorder="1" applyAlignment="1">
      <alignment horizontal="right" vertical="center"/>
    </xf>
    <xf numFmtId="0" fontId="28" fillId="0" borderId="5" xfId="0" applyFont="1" applyBorder="1" applyAlignment="1" applyProtection="1">
      <alignment horizontal="center" vertical="center" wrapText="1"/>
      <protection locked="0"/>
    </xf>
    <xf numFmtId="0" fontId="27" fillId="5" borderId="0" xfId="1" applyFill="1" applyAlignment="1" applyProtection="1">
      <alignment horizontal="left"/>
    </xf>
    <xf numFmtId="0" fontId="0" fillId="5" borderId="0" xfId="0" applyFill="1" applyProtection="1">
      <protection hidden="1"/>
    </xf>
    <xf numFmtId="0" fontId="21"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8" fillId="5" borderId="0" xfId="0" applyFont="1" applyFill="1" applyAlignment="1">
      <alignment horizontal="center" vertical="center" wrapText="1"/>
    </xf>
    <xf numFmtId="0" fontId="8" fillId="0" borderId="0" xfId="0" applyFont="1" applyAlignment="1">
      <alignment horizontal="center" vertical="center" wrapText="1"/>
    </xf>
    <xf numFmtId="0" fontId="2" fillId="3" borderId="28" xfId="0" applyFont="1" applyFill="1" applyBorder="1" applyAlignment="1">
      <alignment horizontal="center" vertical="center"/>
    </xf>
    <xf numFmtId="0" fontId="2" fillId="3" borderId="12" xfId="0" applyFont="1" applyFill="1" applyBorder="1" applyAlignment="1">
      <alignment horizontal="center" vertical="center"/>
    </xf>
    <xf numFmtId="4" fontId="2" fillId="6" borderId="28" xfId="0" applyNumberFormat="1" applyFont="1" applyFill="1" applyBorder="1" applyAlignment="1" applyProtection="1">
      <alignment horizontal="right" vertical="center"/>
      <protection locked="0"/>
    </xf>
    <xf numFmtId="4" fontId="2" fillId="3" borderId="12" xfId="0" applyNumberFormat="1" applyFont="1" applyFill="1" applyBorder="1" applyAlignment="1">
      <alignment horizontal="right"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28" fillId="5" borderId="1" xfId="0" applyFont="1" applyFill="1" applyBorder="1" applyAlignment="1" applyProtection="1">
      <alignment horizontal="center" vertical="center" wrapText="1"/>
      <protection locked="0"/>
    </xf>
    <xf numFmtId="0" fontId="28" fillId="5" borderId="3" xfId="0" applyFont="1" applyFill="1" applyBorder="1" applyAlignment="1" applyProtection="1">
      <alignment horizontal="center" vertical="center" wrapText="1"/>
      <protection locked="0"/>
    </xf>
    <xf numFmtId="0" fontId="28" fillId="5" borderId="4" xfId="0" applyFont="1" applyFill="1" applyBorder="1" applyAlignment="1" applyProtection="1">
      <alignment horizontal="center" vertical="center" wrapText="1"/>
      <protection locked="0"/>
    </xf>
    <xf numFmtId="0" fontId="10" fillId="7" borderId="13" xfId="0" applyFont="1" applyFill="1" applyBorder="1" applyAlignment="1">
      <alignment horizontal="left" vertical="center"/>
    </xf>
    <xf numFmtId="0" fontId="10" fillId="7" borderId="14" xfId="0" applyFont="1" applyFill="1" applyBorder="1" applyAlignment="1">
      <alignment horizontal="left" vertical="center"/>
    </xf>
    <xf numFmtId="0" fontId="8" fillId="5" borderId="0" xfId="0" applyFont="1" applyFill="1" applyAlignment="1" applyProtection="1">
      <alignment horizontal="justify" vertical="justify" wrapText="1"/>
      <protection locked="0"/>
    </xf>
    <xf numFmtId="0" fontId="23" fillId="5" borderId="0" xfId="0" applyFont="1" applyFill="1" applyAlignment="1">
      <alignment horizontal="center"/>
    </xf>
    <xf numFmtId="0" fontId="23" fillId="5" borderId="0" xfId="0" applyFont="1" applyFill="1" applyAlignment="1">
      <alignment horizontal="center" vertical="center"/>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7" xfId="0" applyFont="1" applyBorder="1" applyAlignment="1">
      <alignment horizontal="center" vertical="center" wrapText="1"/>
    </xf>
    <xf numFmtId="0" fontId="11" fillId="8" borderId="1"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8" borderId="4"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1" fillId="8" borderId="14" xfId="0" applyFont="1" applyFill="1" applyBorder="1" applyAlignment="1">
      <alignment horizontal="center" vertical="center" wrapText="1"/>
    </xf>
    <xf numFmtId="0" fontId="11" fillId="8" borderId="15" xfId="0" applyFont="1" applyFill="1" applyBorder="1" applyAlignment="1">
      <alignment horizontal="center" vertical="center" wrapText="1"/>
    </xf>
    <xf numFmtId="8" fontId="11" fillId="5" borderId="1" xfId="0" applyNumberFormat="1" applyFont="1" applyFill="1" applyBorder="1" applyAlignment="1">
      <alignment horizontal="right" vertical="center"/>
    </xf>
    <xf numFmtId="8" fontId="11"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0" fillId="5" borderId="9" xfId="0" applyFill="1" applyBorder="1" applyAlignment="1">
      <alignment horizontal="center"/>
    </xf>
    <xf numFmtId="0" fontId="0" fillId="5" borderId="7" xfId="0" applyFill="1" applyBorder="1" applyAlignment="1">
      <alignment horizontal="center"/>
    </xf>
    <xf numFmtId="0" fontId="14" fillId="5" borderId="13" xfId="0" applyFont="1" applyFill="1" applyBorder="1" applyAlignment="1">
      <alignment horizontal="center" vertical="center" wrapText="1"/>
    </xf>
    <xf numFmtId="0" fontId="14" fillId="5" borderId="15" xfId="0" applyFont="1" applyFill="1" applyBorder="1" applyAlignment="1">
      <alignment horizontal="center" vertical="center" wrapText="1"/>
    </xf>
    <xf numFmtId="0" fontId="14" fillId="5" borderId="9"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13" fillId="0" borderId="13" xfId="0" applyFont="1" applyBorder="1" applyAlignment="1">
      <alignment horizontal="justify" vertical="center" wrapText="1"/>
    </xf>
    <xf numFmtId="0" fontId="13" fillId="0" borderId="14" xfId="0" applyFont="1" applyBorder="1" applyAlignment="1">
      <alignment horizontal="justify" vertical="center" wrapText="1"/>
    </xf>
    <xf numFmtId="0" fontId="13" fillId="0" borderId="15" xfId="0" applyFont="1" applyBorder="1" applyAlignment="1">
      <alignment horizontal="justify" vertical="center" wrapText="1"/>
    </xf>
    <xf numFmtId="0" fontId="13" fillId="0" borderId="9"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7" xfId="0" applyFont="1" applyBorder="1" applyAlignment="1">
      <alignment horizontal="justify" vertical="center" wrapText="1"/>
    </xf>
    <xf numFmtId="0" fontId="9" fillId="4" borderId="1"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11" fillId="8" borderId="9" xfId="0" applyFont="1" applyFill="1" applyBorder="1" applyAlignment="1">
      <alignment horizontal="center" vertical="center" wrapText="1"/>
    </xf>
    <xf numFmtId="0" fontId="11" fillId="8" borderId="7"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2" fillId="3" borderId="1" xfId="0" applyFont="1" applyFill="1" applyBorder="1" applyAlignment="1">
      <alignment horizontal="left" vertical="center" wrapText="1"/>
    </xf>
    <xf numFmtId="0" fontId="2" fillId="3" borderId="3" xfId="0" applyFont="1" applyFill="1" applyBorder="1" applyAlignment="1">
      <alignment horizontal="lef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0" xfId="0" applyFont="1" applyFill="1" applyBorder="1" applyAlignment="1">
      <alignment vertical="center" wrapText="1"/>
    </xf>
    <xf numFmtId="0" fontId="2" fillId="2" borderId="3" xfId="0" applyFont="1" applyFill="1" applyBorder="1" applyAlignment="1">
      <alignment vertical="center" wrapText="1"/>
    </xf>
    <xf numFmtId="0" fontId="4" fillId="0" borderId="1"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3" borderId="1"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0" fillId="0" borderId="3" xfId="0" applyBorder="1" applyAlignment="1">
      <alignment wrapText="1"/>
    </xf>
    <xf numFmtId="0" fontId="4" fillId="0" borderId="13" xfId="0" applyFont="1" applyBorder="1" applyAlignment="1">
      <alignment horizontal="justify" vertical="center" wrapText="1"/>
    </xf>
    <xf numFmtId="0" fontId="4" fillId="0" borderId="14" xfId="0" applyFont="1" applyBorder="1" applyAlignment="1">
      <alignment horizontal="justify" vertical="center" wrapText="1"/>
    </xf>
    <xf numFmtId="0" fontId="4" fillId="0" borderId="15"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7" xfId="0" applyFont="1" applyBorder="1" applyAlignment="1">
      <alignment horizontal="justify" vertical="center" wrapText="1"/>
    </xf>
    <xf numFmtId="0" fontId="0" fillId="0" borderId="3" xfId="0" applyBorder="1"/>
    <xf numFmtId="0" fontId="4" fillId="0" borderId="11" xfId="0" applyFont="1" applyBorder="1" applyAlignment="1">
      <alignment horizontal="justify" vertical="center" wrapText="1"/>
    </xf>
    <xf numFmtId="0" fontId="4" fillId="0" borderId="0" xfId="0" applyFont="1" applyAlignment="1">
      <alignment horizontal="justify" vertical="center" wrapText="1"/>
    </xf>
    <xf numFmtId="0" fontId="4" fillId="0" borderId="12" xfId="0" applyFont="1" applyBorder="1" applyAlignment="1">
      <alignment horizontal="justify" vertical="center" wrapText="1"/>
    </xf>
    <xf numFmtId="0" fontId="2" fillId="3" borderId="13" xfId="0" applyFont="1" applyFill="1" applyBorder="1" applyAlignment="1">
      <alignment horizontal="justify" vertical="center" wrapText="1"/>
    </xf>
    <xf numFmtId="0" fontId="2" fillId="3" borderId="14" xfId="0" applyFont="1" applyFill="1" applyBorder="1" applyAlignment="1">
      <alignment horizontal="justify" vertical="center" wrapText="1"/>
    </xf>
    <xf numFmtId="0" fontId="3" fillId="0" borderId="0" xfId="0" applyFont="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justify" vertical="center"/>
    </xf>
    <xf numFmtId="0" fontId="2" fillId="3" borderId="9" xfId="0" applyFont="1" applyFill="1" applyBorder="1" applyAlignment="1">
      <alignment horizontal="justify" vertical="center" wrapText="1"/>
    </xf>
    <xf numFmtId="0" fontId="2" fillId="3" borderId="8" xfId="0" applyFont="1" applyFill="1" applyBorder="1" applyAlignment="1">
      <alignment horizontal="justify" vertical="center" wrapText="1"/>
    </xf>
    <xf numFmtId="0" fontId="8" fillId="5" borderId="17" xfId="0" applyFont="1" applyFill="1" applyBorder="1" applyAlignment="1" applyProtection="1">
      <alignment horizontal="center"/>
      <protection locked="0"/>
    </xf>
    <xf numFmtId="0" fontId="8" fillId="5" borderId="18" xfId="0" applyFont="1" applyFill="1" applyBorder="1" applyAlignment="1" applyProtection="1">
      <alignment horizontal="center"/>
      <protection locked="0"/>
    </xf>
    <xf numFmtId="0" fontId="8" fillId="5" borderId="19" xfId="0" applyFont="1" applyFill="1" applyBorder="1" applyAlignment="1" applyProtection="1">
      <alignment horizontal="center"/>
      <protection locked="0"/>
    </xf>
    <xf numFmtId="0" fontId="8" fillId="5" borderId="20" xfId="0" applyFont="1" applyFill="1" applyBorder="1" applyAlignment="1" applyProtection="1">
      <alignment horizontal="center"/>
      <protection locked="0"/>
    </xf>
    <xf numFmtId="0" fontId="8" fillId="5" borderId="0" xfId="0" applyFont="1" applyFill="1" applyAlignment="1" applyProtection="1">
      <alignment horizontal="center"/>
      <protection locked="0"/>
    </xf>
    <xf numFmtId="0" fontId="8" fillId="5" borderId="21" xfId="0" applyFont="1" applyFill="1" applyBorder="1" applyAlignment="1" applyProtection="1">
      <alignment horizontal="center"/>
      <protection locked="0"/>
    </xf>
    <xf numFmtId="0" fontId="8" fillId="5" borderId="22" xfId="0" applyFont="1" applyFill="1" applyBorder="1" applyAlignment="1" applyProtection="1">
      <alignment horizontal="center"/>
      <protection locked="0"/>
    </xf>
    <xf numFmtId="0" fontId="8" fillId="5" borderId="23" xfId="0" applyFont="1" applyFill="1" applyBorder="1" applyAlignment="1" applyProtection="1">
      <alignment horizontal="center"/>
      <protection locked="0"/>
    </xf>
    <xf numFmtId="0" fontId="8" fillId="5" borderId="24" xfId="0" applyFont="1" applyFill="1" applyBorder="1" applyAlignment="1" applyProtection="1">
      <alignment horizontal="center"/>
      <protection locked="0"/>
    </xf>
    <xf numFmtId="0" fontId="8" fillId="5" borderId="0" xfId="0" applyFont="1" applyFill="1" applyAlignment="1" applyProtection="1">
      <alignment horizontal="left"/>
      <protection locked="0"/>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112643</xdr:colOff>
      <xdr:row>14</xdr:row>
      <xdr:rowOff>129873</xdr:rowOff>
    </xdr:from>
    <xdr:to>
      <xdr:col>4</xdr:col>
      <xdr:colOff>1332542</xdr:colOff>
      <xdr:row>15</xdr:row>
      <xdr:rowOff>454301</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171121" y="3012221"/>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tabSelected="1" zoomScale="115" zoomScaleNormal="115" workbookViewId="0"/>
  </sheetViews>
  <sheetFormatPr baseColWidth="10" defaultColWidth="11.5703125" defaultRowHeight="15" x14ac:dyDescent="0.25"/>
  <cols>
    <col min="1" max="1" width="2" style="89" customWidth="1"/>
    <col min="2" max="2" width="42.7109375" style="92" customWidth="1"/>
    <col min="3" max="3" width="6" style="92" customWidth="1"/>
    <col min="4" max="4" width="16.7109375" style="92" customWidth="1"/>
    <col min="5" max="5" width="15.42578125" style="89" customWidth="1"/>
    <col min="6" max="6" width="1" style="89" customWidth="1"/>
    <col min="7" max="15" width="11.5703125" style="89"/>
    <col min="16" max="16" width="13.140625" style="89" customWidth="1"/>
    <col min="17" max="17" width="2.85546875" style="89" customWidth="1"/>
    <col min="18" max="29" width="11.5703125" style="89"/>
    <col min="30" max="16384" width="11.5703125" style="92"/>
  </cols>
  <sheetData>
    <row r="1" spans="2:2" s="89" customFormat="1" ht="9.75" customHeight="1" x14ac:dyDescent="0.25"/>
    <row r="2" spans="2:2" s="89" customFormat="1" ht="9.75" customHeight="1" x14ac:dyDescent="0.25"/>
    <row r="3" spans="2:2" s="89" customFormat="1" ht="9.75" customHeight="1" x14ac:dyDescent="0.25"/>
    <row r="4" spans="2:2" s="89" customFormat="1" ht="9.75" customHeight="1" x14ac:dyDescent="0.25"/>
    <row r="5" spans="2:2" s="89" customFormat="1" ht="9.75" customHeight="1" x14ac:dyDescent="0.25"/>
    <row r="6" spans="2:2" s="89" customFormat="1" ht="20.25" customHeight="1" x14ac:dyDescent="0.35">
      <c r="B6" s="90" t="s">
        <v>310</v>
      </c>
    </row>
    <row r="7" spans="2:2" s="89" customFormat="1" ht="15" customHeight="1" x14ac:dyDescent="0.25"/>
    <row r="8" spans="2:2" s="89" customFormat="1" ht="15" customHeight="1" x14ac:dyDescent="0.25">
      <c r="B8" s="91" t="s">
        <v>322</v>
      </c>
    </row>
    <row r="9" spans="2:2" s="89" customFormat="1" ht="15" customHeight="1" x14ac:dyDescent="0.25">
      <c r="B9" s="91" t="s">
        <v>318</v>
      </c>
    </row>
    <row r="10" spans="2:2" s="89" customFormat="1" ht="15" customHeight="1" x14ac:dyDescent="0.25">
      <c r="B10" s="91" t="s">
        <v>323</v>
      </c>
    </row>
    <row r="11" spans="2:2" s="89" customFormat="1" ht="15" customHeight="1" x14ac:dyDescent="0.25">
      <c r="B11" s="91" t="s">
        <v>319</v>
      </c>
    </row>
    <row r="12" spans="2:2" s="89" customFormat="1" ht="15" customHeight="1" x14ac:dyDescent="0.25">
      <c r="B12" s="91" t="s">
        <v>321</v>
      </c>
    </row>
    <row r="13" spans="2:2" s="89" customFormat="1" ht="15" customHeight="1" x14ac:dyDescent="0.25">
      <c r="B13" s="91" t="s">
        <v>314</v>
      </c>
    </row>
    <row r="14" spans="2:2" s="89" customFormat="1" ht="15" customHeight="1" x14ac:dyDescent="0.25">
      <c r="B14" s="91" t="s">
        <v>312</v>
      </c>
    </row>
    <row r="15" spans="2:2" s="89" customFormat="1" ht="15" customHeight="1" x14ac:dyDescent="0.25">
      <c r="B15" s="91" t="s">
        <v>315</v>
      </c>
    </row>
    <row r="16" spans="2:2" s="89" customFormat="1" ht="15" customHeight="1" x14ac:dyDescent="0.25">
      <c r="B16" s="91" t="s">
        <v>316</v>
      </c>
    </row>
    <row r="17" spans="2:19" s="89" customFormat="1" ht="15" customHeight="1" x14ac:dyDescent="0.25">
      <c r="B17" s="91" t="s">
        <v>311</v>
      </c>
    </row>
    <row r="18" spans="2:19" s="89" customFormat="1" ht="15" customHeight="1" x14ac:dyDescent="0.25">
      <c r="B18" s="91" t="s">
        <v>313</v>
      </c>
    </row>
    <row r="19" spans="2:19" s="89" customFormat="1" ht="5.25" customHeight="1" x14ac:dyDescent="0.25">
      <c r="B19" s="91"/>
    </row>
    <row r="20" spans="2:19" s="89" customFormat="1" ht="47.25" customHeight="1" x14ac:dyDescent="0.25">
      <c r="B20" s="99" t="s">
        <v>320</v>
      </c>
      <c r="C20" s="100"/>
      <c r="D20" s="100"/>
      <c r="E20" s="100"/>
      <c r="F20" s="100"/>
      <c r="G20" s="100"/>
      <c r="H20" s="100"/>
      <c r="I20" s="100"/>
      <c r="J20" s="100"/>
      <c r="K20" s="100"/>
      <c r="L20" s="100"/>
      <c r="M20" s="100"/>
      <c r="N20" s="100"/>
      <c r="O20" s="100"/>
      <c r="P20" s="100"/>
      <c r="Q20" s="100"/>
      <c r="R20" s="100"/>
      <c r="S20" s="101"/>
    </row>
    <row r="21" spans="2:19" s="89" customFormat="1" x14ac:dyDescent="0.25"/>
    <row r="22" spans="2:19" s="89" customFormat="1" x14ac:dyDescent="0.25"/>
    <row r="23" spans="2:19" s="89" customFormat="1" x14ac:dyDescent="0.25"/>
    <row r="24" spans="2:19" s="89" customFormat="1" x14ac:dyDescent="0.25"/>
    <row r="25" spans="2:19" s="89" customFormat="1" x14ac:dyDescent="0.25"/>
    <row r="26" spans="2:19" s="89" customFormat="1" x14ac:dyDescent="0.25"/>
    <row r="27" spans="2:19" s="89" customFormat="1" x14ac:dyDescent="0.25"/>
    <row r="28" spans="2:19" s="89" customFormat="1" x14ac:dyDescent="0.25"/>
    <row r="29" spans="2:19" s="89" customFormat="1" x14ac:dyDescent="0.25"/>
    <row r="30" spans="2:19" s="89" customFormat="1" x14ac:dyDescent="0.25"/>
    <row r="31" spans="2:19" s="89" customFormat="1" x14ac:dyDescent="0.25"/>
    <row r="32" spans="2:19" s="89" customFormat="1" x14ac:dyDescent="0.25"/>
    <row r="33" s="89" customFormat="1" x14ac:dyDescent="0.25"/>
    <row r="34" s="89" customFormat="1" x14ac:dyDescent="0.25"/>
    <row r="35" s="89" customFormat="1" x14ac:dyDescent="0.25"/>
    <row r="36" s="89" customFormat="1" x14ac:dyDescent="0.25"/>
    <row r="37" s="89" customFormat="1" x14ac:dyDescent="0.25"/>
    <row r="38" s="89" customFormat="1" x14ac:dyDescent="0.25"/>
    <row r="39" s="89" customFormat="1" x14ac:dyDescent="0.25"/>
    <row r="40" s="89" customFormat="1" x14ac:dyDescent="0.25"/>
    <row r="41" s="89" customFormat="1" x14ac:dyDescent="0.25"/>
    <row r="42" s="89" customFormat="1" x14ac:dyDescent="0.25"/>
    <row r="43" s="89" customFormat="1" x14ac:dyDescent="0.25"/>
    <row r="44" s="89" customFormat="1" x14ac:dyDescent="0.25"/>
    <row r="45" s="89" customFormat="1" x14ac:dyDescent="0.25"/>
    <row r="46" s="89" customFormat="1" x14ac:dyDescent="0.25"/>
    <row r="47" s="89" customFormat="1" x14ac:dyDescent="0.25"/>
    <row r="48" s="89" customFormat="1" x14ac:dyDescent="0.25"/>
    <row r="49" s="89" customFormat="1" x14ac:dyDescent="0.25"/>
    <row r="50" s="89" customFormat="1" x14ac:dyDescent="0.25"/>
    <row r="51" s="89" customFormat="1" x14ac:dyDescent="0.25"/>
    <row r="52" s="89" customFormat="1" x14ac:dyDescent="0.25"/>
    <row r="53" s="89" customFormat="1" x14ac:dyDescent="0.25"/>
    <row r="54" s="89" customFormat="1" x14ac:dyDescent="0.25"/>
    <row r="55" s="89" customFormat="1" x14ac:dyDescent="0.25"/>
    <row r="56" s="89" customFormat="1" x14ac:dyDescent="0.25"/>
    <row r="57" s="89" customFormat="1" x14ac:dyDescent="0.25"/>
    <row r="58" s="89" customFormat="1" x14ac:dyDescent="0.25"/>
    <row r="59" s="89" customFormat="1" x14ac:dyDescent="0.25"/>
    <row r="60" s="89" customFormat="1" x14ac:dyDescent="0.25"/>
    <row r="61" s="89" customFormat="1" x14ac:dyDescent="0.25"/>
    <row r="62" s="89" customFormat="1" x14ac:dyDescent="0.25"/>
    <row r="63" s="89" customFormat="1" x14ac:dyDescent="0.25"/>
    <row r="64" s="89" customFormat="1" x14ac:dyDescent="0.25"/>
    <row r="65" s="89" customFormat="1" x14ac:dyDescent="0.25"/>
    <row r="66" s="89" customFormat="1" x14ac:dyDescent="0.25"/>
    <row r="67" s="89" customFormat="1" x14ac:dyDescent="0.25"/>
    <row r="68" s="89" customFormat="1" x14ac:dyDescent="0.25"/>
    <row r="69" s="89" customFormat="1" x14ac:dyDescent="0.25"/>
    <row r="70" s="89" customFormat="1" x14ac:dyDescent="0.25"/>
    <row r="71" s="89" customFormat="1" x14ac:dyDescent="0.25"/>
    <row r="72" s="89" customFormat="1" x14ac:dyDescent="0.25"/>
    <row r="73" s="89" customFormat="1" x14ac:dyDescent="0.25"/>
    <row r="74" s="89" customFormat="1" x14ac:dyDescent="0.25"/>
    <row r="75" s="89" customFormat="1" x14ac:dyDescent="0.25"/>
    <row r="76" s="89" customFormat="1" x14ac:dyDescent="0.25"/>
    <row r="77" s="89" customFormat="1" x14ac:dyDescent="0.25"/>
    <row r="78" s="89" customFormat="1" x14ac:dyDescent="0.25"/>
    <row r="79" s="89" customFormat="1" x14ac:dyDescent="0.25"/>
    <row r="80" s="89" customFormat="1" x14ac:dyDescent="0.25"/>
    <row r="81" s="89" customFormat="1" x14ac:dyDescent="0.25"/>
    <row r="82" s="89" customFormat="1" x14ac:dyDescent="0.25"/>
    <row r="83" s="89" customFormat="1" x14ac:dyDescent="0.25"/>
    <row r="84" s="89" customFormat="1" x14ac:dyDescent="0.25"/>
  </sheetData>
  <sheetProtection algorithmName="SHA-512" hashValue="GQeMTuWH4ph463jsZLub9l0gCX+t8aPwC3kdBj//kMxSFJiTTlCPYo5YS4p/+QE4h3dUiT4EUgqza4hoCt2s6g==" saltValue="460LYzUFk8yPU+zPPh2thw==" spinCount="100000" sheet="1" objects="1" scenarios="1" selectLockedCells="1" selectUnlockedCells="1"/>
  <mergeCells count="1">
    <mergeCell ref="B20:S20"/>
  </mergeCells>
  <pageMargins left="0.17" right="0.17" top="0.74803149606299213" bottom="0.74803149606299213" header="0.31496062992125984" footer="0.31496062992125984"/>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1062"/>
  <sheetViews>
    <sheetView zoomScale="130" zoomScaleNormal="130" workbookViewId="0">
      <selection activeCell="F61" sqref="F61"/>
    </sheetView>
  </sheetViews>
  <sheetFormatPr baseColWidth="10" defaultRowHeight="15" x14ac:dyDescent="0.25"/>
  <cols>
    <col min="1" max="1" width="2" style="50" customWidth="1"/>
    <col min="2" max="2" width="9.140625" customWidth="1"/>
    <col min="3" max="3" width="9.85546875" customWidth="1"/>
    <col min="4" max="4" width="39.85546875" customWidth="1"/>
    <col min="5" max="5" width="22.85546875" style="50" customWidth="1"/>
    <col min="6" max="6" width="12.140625" style="50" customWidth="1"/>
    <col min="7" max="7" width="10.7109375" style="50" customWidth="1"/>
    <col min="8" max="8" width="12.85546875" style="50" customWidth="1"/>
    <col min="9" max="9" width="76.28515625" style="50" customWidth="1"/>
    <col min="10" max="28" width="11.5703125" style="50"/>
  </cols>
  <sheetData>
    <row r="1" spans="2:8" s="50" customFormat="1" ht="7.5" customHeight="1" x14ac:dyDescent="0.25"/>
    <row r="2" spans="2:8" s="50" customFormat="1" ht="27.75" customHeight="1" x14ac:dyDescent="0.35">
      <c r="B2" s="108" t="s">
        <v>327</v>
      </c>
      <c r="C2" s="108"/>
      <c r="D2" s="108"/>
      <c r="E2" s="108"/>
      <c r="F2" s="108"/>
      <c r="G2" s="108"/>
      <c r="H2" s="108"/>
    </row>
    <row r="3" spans="2:8" s="50" customFormat="1" ht="9.75" customHeight="1" x14ac:dyDescent="0.25">
      <c r="B3" s="71"/>
      <c r="C3" s="71"/>
      <c r="D3" s="71"/>
      <c r="E3" s="71"/>
      <c r="F3" s="71"/>
      <c r="G3" s="71"/>
      <c r="H3" s="71"/>
    </row>
    <row r="4" spans="2:8" s="50" customFormat="1" ht="16.5" customHeight="1" x14ac:dyDescent="0.25">
      <c r="B4" s="109" t="s">
        <v>300</v>
      </c>
      <c r="C4" s="109"/>
      <c r="D4" s="109"/>
      <c r="E4" s="109"/>
      <c r="F4" s="109"/>
      <c r="G4" s="109"/>
      <c r="H4" s="109"/>
    </row>
    <row r="5" spans="2:8" s="50" customFormat="1" ht="15" customHeight="1" x14ac:dyDescent="0.25">
      <c r="B5" s="69"/>
    </row>
    <row r="6" spans="2:8" s="50" customFormat="1" ht="15" customHeight="1" x14ac:dyDescent="0.25">
      <c r="B6" s="107" t="s">
        <v>326</v>
      </c>
      <c r="C6" s="107"/>
      <c r="D6" s="107"/>
      <c r="E6" s="107"/>
      <c r="F6" s="107"/>
      <c r="G6" s="107"/>
      <c r="H6" s="107"/>
    </row>
    <row r="7" spans="2:8" s="50" customFormat="1" ht="15" customHeight="1" x14ac:dyDescent="0.25">
      <c r="B7" s="107"/>
      <c r="C7" s="107"/>
      <c r="D7" s="107"/>
      <c r="E7" s="107"/>
      <c r="F7" s="107"/>
      <c r="G7" s="107"/>
      <c r="H7" s="107"/>
    </row>
    <row r="8" spans="2:8" s="50" customFormat="1" ht="15" customHeight="1" x14ac:dyDescent="0.25">
      <c r="B8" s="107"/>
      <c r="C8" s="107"/>
      <c r="D8" s="107"/>
      <c r="E8" s="107"/>
      <c r="F8" s="107"/>
      <c r="G8" s="107"/>
      <c r="H8" s="107"/>
    </row>
    <row r="9" spans="2:8" s="50" customFormat="1" ht="15" customHeight="1" x14ac:dyDescent="0.25">
      <c r="B9" s="107"/>
      <c r="C9" s="107"/>
      <c r="D9" s="107"/>
      <c r="E9" s="107"/>
      <c r="F9" s="107"/>
      <c r="G9" s="107"/>
      <c r="H9" s="107"/>
    </row>
    <row r="10" spans="2:8" s="50" customFormat="1" ht="15" customHeight="1" x14ac:dyDescent="0.25">
      <c r="B10" s="107"/>
      <c r="C10" s="107"/>
      <c r="D10" s="107"/>
      <c r="E10" s="107"/>
      <c r="F10" s="107"/>
      <c r="G10" s="107"/>
      <c r="H10" s="107"/>
    </row>
    <row r="11" spans="2:8" s="50" customFormat="1" ht="15" customHeight="1" x14ac:dyDescent="0.25">
      <c r="B11" s="107"/>
      <c r="C11" s="107"/>
      <c r="D11" s="107"/>
      <c r="E11" s="107"/>
      <c r="F11" s="107"/>
      <c r="G11" s="107"/>
      <c r="H11" s="107"/>
    </row>
    <row r="12" spans="2:8" s="50" customFormat="1" ht="15" customHeight="1" x14ac:dyDescent="0.25">
      <c r="B12" s="107"/>
      <c r="C12" s="107"/>
      <c r="D12" s="107"/>
      <c r="E12" s="107"/>
      <c r="F12" s="107"/>
      <c r="G12" s="107"/>
      <c r="H12" s="107"/>
    </row>
    <row r="13" spans="2:8" s="50" customFormat="1" ht="15" customHeight="1" x14ac:dyDescent="0.25">
      <c r="B13" s="107"/>
      <c r="C13" s="107"/>
      <c r="D13" s="107"/>
      <c r="E13" s="107"/>
      <c r="F13" s="107"/>
      <c r="G13" s="107"/>
      <c r="H13" s="107"/>
    </row>
    <row r="14" spans="2:8" s="50" customFormat="1" ht="15" customHeight="1" thickBot="1" x14ac:dyDescent="0.3">
      <c r="B14" s="85"/>
      <c r="C14" s="85"/>
      <c r="D14" s="85"/>
      <c r="E14" s="85"/>
      <c r="F14" s="85"/>
      <c r="G14" s="85"/>
      <c r="H14" s="85"/>
    </row>
    <row r="15" spans="2:8" ht="16.5" customHeight="1" x14ac:dyDescent="0.35">
      <c r="B15" s="134" t="s">
        <v>299</v>
      </c>
      <c r="C15" s="135"/>
      <c r="D15" s="136"/>
      <c r="E15" s="67"/>
      <c r="F15" s="130" t="s">
        <v>309</v>
      </c>
      <c r="G15" s="131"/>
    </row>
    <row r="16" spans="2:8" ht="55.5" customHeight="1" thickBot="1" x14ac:dyDescent="0.4">
      <c r="B16" s="137"/>
      <c r="C16" s="138"/>
      <c r="D16" s="139"/>
      <c r="E16" s="68"/>
      <c r="F16" s="132"/>
      <c r="G16" s="133"/>
    </row>
    <row r="17" spans="2:15" ht="16.5" thickBot="1" x14ac:dyDescent="0.3">
      <c r="B17" s="140" t="s">
        <v>275</v>
      </c>
      <c r="C17" s="141"/>
      <c r="D17" s="142"/>
      <c r="E17" s="61" t="s">
        <v>277</v>
      </c>
      <c r="F17" s="124"/>
      <c r="G17" s="125"/>
    </row>
    <row r="18" spans="2:15" ht="17.45" customHeight="1" thickBot="1" x14ac:dyDescent="0.4">
      <c r="B18" s="105" t="s">
        <v>282</v>
      </c>
      <c r="C18" s="106"/>
      <c r="D18" s="106"/>
      <c r="E18" s="86" t="str">
        <f>IF(I18="En este capítulo hay alguna partida con precio unitario o partida alzada sin rellenar","Sin importe por errores",+'Modelo de oferta económica'!H58)</f>
        <v>Sin importe por errores</v>
      </c>
      <c r="F18" s="126"/>
      <c r="G18" s="127"/>
      <c r="I18" s="64" t="str">
        <f xml:space="preserve"> IF('Modelo de oferta económica'!I58=0,"","En este capítulo hay alguna partida con precio unitario o partida alzada sin rellenar")</f>
        <v>En este capítulo hay alguna partida con precio unitario o partida alzada sin rellenar</v>
      </c>
      <c r="J18" s="64"/>
      <c r="K18" s="64"/>
      <c r="L18" s="64"/>
      <c r="M18" s="64"/>
      <c r="N18" s="64"/>
      <c r="O18" s="64"/>
    </row>
    <row r="19" spans="2:15" ht="17.45" customHeight="1" thickBot="1" x14ac:dyDescent="0.4">
      <c r="B19" s="105" t="s">
        <v>283</v>
      </c>
      <c r="C19" s="106"/>
      <c r="D19" s="106"/>
      <c r="E19" s="86" t="str">
        <f>IF(I19="En este capítulo hay alguna partida con precio unitario o partida alzada sin rellenar","Sin importe por errores",+'Modelo de oferta económica'!H132)</f>
        <v>Sin importe por errores</v>
      </c>
      <c r="F19" s="126"/>
      <c r="G19" s="127"/>
      <c r="I19" s="64" t="str">
        <f xml:space="preserve"> IF('Modelo de oferta económica'!I132=0,"","En este capítulo hay alguna partida con precio unitario o partida alzada sin rellenar")</f>
        <v>En este capítulo hay alguna partida con precio unitario o partida alzada sin rellenar</v>
      </c>
    </row>
    <row r="20" spans="2:15" ht="17.45" customHeight="1" thickBot="1" x14ac:dyDescent="0.4">
      <c r="B20" s="105" t="s">
        <v>284</v>
      </c>
      <c r="C20" s="106"/>
      <c r="D20" s="106"/>
      <c r="E20" s="86" t="str">
        <f>IF(I20="En este capítulo hay alguna partida con precio unitario o partida alzada sin rellenar","Sin importe por errores",+'Modelo de oferta económica'!H216)</f>
        <v>Sin importe por errores</v>
      </c>
      <c r="F20" s="126"/>
      <c r="G20" s="127"/>
      <c r="I20" s="64" t="str">
        <f xml:space="preserve"> IF('Modelo de oferta económica'!I216=0,"","En este capítulo hay alguna partida con precio unitario o partida alzada sin rellenar")</f>
        <v>En este capítulo hay alguna partida con precio unitario o partida alzada sin rellenar</v>
      </c>
    </row>
    <row r="21" spans="2:15" ht="17.45" customHeight="1" thickBot="1" x14ac:dyDescent="0.4">
      <c r="B21" s="105" t="s">
        <v>285</v>
      </c>
      <c r="C21" s="106"/>
      <c r="D21" s="106"/>
      <c r="E21" s="86" t="str">
        <f>IF(I21="En este capítulo hay alguna partida con precio unitario o partida alzada sin rellenar","Sin importe por errores",+'Modelo de oferta económica'!H287)</f>
        <v>Sin importe por errores</v>
      </c>
      <c r="F21" s="126"/>
      <c r="G21" s="127"/>
      <c r="I21" s="64" t="str">
        <f xml:space="preserve"> IF('Modelo de oferta económica'!I287=0,"","En este capítulo hay alguna partida con precio unitario o partida alzada sin rellenar")</f>
        <v>En este capítulo hay alguna partida con precio unitario o partida alzada sin rellenar</v>
      </c>
    </row>
    <row r="22" spans="2:15" ht="17.45" customHeight="1" thickBot="1" x14ac:dyDescent="0.4">
      <c r="B22" s="105" t="s">
        <v>286</v>
      </c>
      <c r="C22" s="106"/>
      <c r="D22" s="106"/>
      <c r="E22" s="86" t="str">
        <f>IF(I22="En este capítulo hay alguna partida con precio unitario o partida alzada sin rellenar","Sin importe por errores",+'Modelo de oferta económica'!H358)</f>
        <v>Sin importe por errores</v>
      </c>
      <c r="F22" s="126"/>
      <c r="G22" s="127"/>
      <c r="I22" s="64" t="str">
        <f xml:space="preserve"> IF('Modelo de oferta económica'!I358=0,"","En este capítulo hay alguna partida con precio unitario o partida alzada sin rellenar")</f>
        <v>En este capítulo hay alguna partida con precio unitario o partida alzada sin rellenar</v>
      </c>
    </row>
    <row r="23" spans="2:15" ht="17.45" customHeight="1" thickBot="1" x14ac:dyDescent="0.4">
      <c r="B23" s="105" t="s">
        <v>287</v>
      </c>
      <c r="C23" s="106"/>
      <c r="D23" s="106"/>
      <c r="E23" s="86" t="str">
        <f>IF(I23="En este capítulo hay alguna partida con precio unitario o partida alzada sin rellenar","Sin importe por errores",+'Modelo de oferta económica'!H376)</f>
        <v>Sin importe por errores</v>
      </c>
      <c r="F23" s="126"/>
      <c r="G23" s="127"/>
      <c r="I23" s="64" t="str">
        <f xml:space="preserve"> IF('Modelo de oferta económica'!I376=0,"","En este capítulo hay alguna partida con precio unitario o partida alzada sin rellenar")</f>
        <v>En este capítulo hay alguna partida con precio unitario o partida alzada sin rellenar</v>
      </c>
    </row>
    <row r="24" spans="2:15" ht="17.45" customHeight="1" thickBot="1" x14ac:dyDescent="0.4">
      <c r="B24" s="105" t="s">
        <v>288</v>
      </c>
      <c r="C24" s="106"/>
      <c r="D24" s="106"/>
      <c r="E24" s="86" t="str">
        <f>IF(I24="En este capítulo hay alguna partida con precio unitario o partida alzada sin rellenar","Sin importe por errores",+'Modelo de oferta económica'!H443)</f>
        <v>Sin importe por errores</v>
      </c>
      <c r="F24" s="126"/>
      <c r="G24" s="127"/>
      <c r="I24" s="64" t="str">
        <f xml:space="preserve"> IF('Modelo de oferta económica'!I443=0,"","En este capítulo hay alguna partida con precio unitario o partida alzada sin rellenar")</f>
        <v>En este capítulo hay alguna partida con precio unitario o partida alzada sin rellenar</v>
      </c>
    </row>
    <row r="25" spans="2:15" ht="17.45" customHeight="1" thickBot="1" x14ac:dyDescent="0.4">
      <c r="B25" s="105" t="s">
        <v>289</v>
      </c>
      <c r="C25" s="106"/>
      <c r="D25" s="106"/>
      <c r="E25" s="86" t="str">
        <f>IF(I25="En este capítulo hay alguna partida con precio unitario o partida alzada sin rellenar","Sin importe por errores",+'Modelo de oferta económica'!H556)</f>
        <v>Sin importe por errores</v>
      </c>
      <c r="F25" s="126"/>
      <c r="G25" s="127"/>
      <c r="I25" s="64" t="str">
        <f xml:space="preserve"> IF('Modelo de oferta económica'!I556=0,"","En este capítulo hay alguna partida con precio unitario o partida alzada sin rellenar")</f>
        <v>En este capítulo hay alguna partida con precio unitario o partida alzada sin rellenar</v>
      </c>
    </row>
    <row r="26" spans="2:15" ht="17.45" customHeight="1" thickBot="1" x14ac:dyDescent="0.4">
      <c r="B26" s="105" t="s">
        <v>290</v>
      </c>
      <c r="C26" s="106"/>
      <c r="D26" s="106"/>
      <c r="E26" s="86" t="str">
        <f>IF(I26="En este capítulo hay alguna partida con precio unitario o partida alzada sin rellenar","Sin importe por errores",+'Modelo de oferta económica'!H604)</f>
        <v>Sin importe por errores</v>
      </c>
      <c r="F26" s="126"/>
      <c r="G26" s="127"/>
      <c r="I26" s="64" t="str">
        <f xml:space="preserve"> IF('Modelo de oferta económica'!I604=0,"","En este capítulo hay alguna partida con precio unitario o partida alzada sin rellenar")</f>
        <v>En este capítulo hay alguna partida con precio unitario o partida alzada sin rellenar</v>
      </c>
    </row>
    <row r="27" spans="2:15" ht="17.45" customHeight="1" thickBot="1" x14ac:dyDescent="0.4">
      <c r="B27" s="105" t="s">
        <v>291</v>
      </c>
      <c r="C27" s="106"/>
      <c r="D27" s="106"/>
      <c r="E27" s="86" t="str">
        <f>IF(I27="En este capítulo hay alguna partida con precio unitario o partida alzada sin rellenar","Sin importe por errores",+'Modelo de oferta económica'!H651)</f>
        <v>Sin importe por errores</v>
      </c>
      <c r="F27" s="126"/>
      <c r="G27" s="127"/>
      <c r="I27" s="64" t="str">
        <f xml:space="preserve"> IF('Modelo de oferta económica'!I651=0,"","En este capítulo hay alguna partida con precio unitario o partida alzada sin rellenar")</f>
        <v>En este capítulo hay alguna partida con precio unitario o partida alzada sin rellenar</v>
      </c>
    </row>
    <row r="28" spans="2:15" ht="17.45" customHeight="1" thickBot="1" x14ac:dyDescent="0.4">
      <c r="B28" s="105" t="s">
        <v>292</v>
      </c>
      <c r="C28" s="106"/>
      <c r="D28" s="106"/>
      <c r="E28" s="86" t="str">
        <f>IF(I28="En este capítulo hay alguna partida con precio unitario o partida alzada sin rellenar","Sin importe por errores",+'Modelo de oferta económica'!H697)</f>
        <v>Sin importe por errores</v>
      </c>
      <c r="F28" s="126"/>
      <c r="G28" s="127"/>
      <c r="I28" s="64" t="str">
        <f xml:space="preserve"> IF('Modelo de oferta económica'!I697=0,"","En este capítulo hay alguna partida con precio unitario o partida alzada sin rellenar")</f>
        <v>En este capítulo hay alguna partida con precio unitario o partida alzada sin rellenar</v>
      </c>
    </row>
    <row r="29" spans="2:15" ht="17.45" customHeight="1" thickBot="1" x14ac:dyDescent="0.4">
      <c r="B29" s="105" t="s">
        <v>293</v>
      </c>
      <c r="C29" s="106"/>
      <c r="D29" s="106"/>
      <c r="E29" s="86" t="str">
        <f>IF(I29="En este capítulo hay alguna partida con precio unitario o partida alzada sin rellenar","Sin importe por errores",+'Modelo de oferta económica'!H761)</f>
        <v>Sin importe por errores</v>
      </c>
      <c r="F29" s="126"/>
      <c r="G29" s="127"/>
      <c r="I29" s="64" t="str">
        <f xml:space="preserve"> IF('Modelo de oferta económica'!I761=0,"","En este capítulo hay alguna partida con precio unitario o partida alzada sin rellenar")</f>
        <v>En este capítulo hay alguna partida con precio unitario o partida alzada sin rellenar</v>
      </c>
    </row>
    <row r="30" spans="2:15" ht="17.45" customHeight="1" thickBot="1" x14ac:dyDescent="0.4">
      <c r="B30" s="105" t="s">
        <v>294</v>
      </c>
      <c r="C30" s="106"/>
      <c r="D30" s="106"/>
      <c r="E30" s="86" t="str">
        <f>IF(I30="En este capítulo hay alguna partida con precio unitario o partida alzada sin rellenar","Sin importe por errores",+'Modelo de oferta económica'!H851)</f>
        <v>Sin importe por errores</v>
      </c>
      <c r="F30" s="126"/>
      <c r="G30" s="127"/>
      <c r="I30" s="64" t="str">
        <f xml:space="preserve"> IF('Modelo de oferta económica'!I851=0,"","En este capítulo hay alguna partida con precio unitario o partida alzada sin rellenar")</f>
        <v>En este capítulo hay alguna partida con precio unitario o partida alzada sin rellenar</v>
      </c>
    </row>
    <row r="31" spans="2:15" ht="17.45" customHeight="1" thickBot="1" x14ac:dyDescent="0.4">
      <c r="B31" s="105" t="s">
        <v>295</v>
      </c>
      <c r="C31" s="106"/>
      <c r="D31" s="106"/>
      <c r="E31" s="86" t="str">
        <f>IF(I31="En este capítulo hay alguna partida con precio unitario o partida alzada sin rellenar","Sin importe por errores",+'Modelo de oferta económica'!H950)</f>
        <v>Sin importe por errores</v>
      </c>
      <c r="F31" s="126"/>
      <c r="G31" s="127"/>
      <c r="I31" s="64" t="str">
        <f xml:space="preserve"> IF('Modelo de oferta económica'!I950=0,"","En este capítulo hay alguna partida con precio unitario o partida alzada sin rellenar")</f>
        <v>En este capítulo hay alguna partida con precio unitario o partida alzada sin rellenar</v>
      </c>
    </row>
    <row r="32" spans="2:15" ht="17.45" customHeight="1" thickBot="1" x14ac:dyDescent="0.4">
      <c r="B32" s="105" t="s">
        <v>296</v>
      </c>
      <c r="C32" s="106"/>
      <c r="D32" s="106"/>
      <c r="E32" s="86" t="str">
        <f>IF(I32="En este capítulo hay alguna partida con precio unitario o partida alzada sin rellenar","Sin importe por errores",+'Modelo de oferta económica'!H1022)</f>
        <v>Sin importe por errores</v>
      </c>
      <c r="F32" s="126"/>
      <c r="G32" s="127"/>
      <c r="I32" s="64" t="str">
        <f xml:space="preserve"> IF('Modelo de oferta económica'!I1022=0,"","En este capítulo hay alguna partida con precio unitario o partida alzada sin rellenar")</f>
        <v>En este capítulo hay alguna partida con precio unitario o partida alzada sin rellenar</v>
      </c>
    </row>
    <row r="33" spans="2:9" ht="17.45" customHeight="1" thickBot="1" x14ac:dyDescent="0.4">
      <c r="B33" s="105" t="s">
        <v>297</v>
      </c>
      <c r="C33" s="106"/>
      <c r="D33" s="106"/>
      <c r="E33" s="86" t="str">
        <f>IF(I33="En este capítulo hay alguna partida con precio unitario o partida alzada sin rellenar","Sin importe por errores",+'Modelo de oferta económica'!H1032)</f>
        <v>Sin importe por errores</v>
      </c>
      <c r="F33" s="126"/>
      <c r="G33" s="127"/>
      <c r="I33" s="64" t="str">
        <f xml:space="preserve"> IF('Modelo de oferta económica'!I1032=0,"","En este capítulo hay alguna partida con precio unitario o partida alzada sin rellenar")</f>
        <v>En este capítulo hay alguna partida con precio unitario o partida alzada sin rellenar</v>
      </c>
    </row>
    <row r="34" spans="2:9" ht="17.45" customHeight="1" thickBot="1" x14ac:dyDescent="0.4">
      <c r="B34" s="105" t="s">
        <v>298</v>
      </c>
      <c r="C34" s="106"/>
      <c r="D34" s="106"/>
      <c r="E34" s="86" t="str">
        <f>IF(I34="En este capítulo hay alguna partida con precio unitario o partida alzada sin rellenar","Sin importe por errores",+'Modelo de oferta económica'!H1046)</f>
        <v>Sin importe por errores</v>
      </c>
      <c r="F34" s="128"/>
      <c r="G34" s="129"/>
      <c r="I34" s="64" t="str">
        <f xml:space="preserve"> IF('Modelo de oferta económica'!I1046=0,"","En este capítulo hay alguna partida con precio unitario o partida alzada sin rellenar")</f>
        <v>En este capítulo hay alguna partida con precio unitario o partida alzada sin rellenar</v>
      </c>
    </row>
    <row r="35" spans="2:9" ht="15.75" customHeight="1" thickBot="1" x14ac:dyDescent="0.4">
      <c r="B35" s="65" t="s">
        <v>301</v>
      </c>
      <c r="C35" s="66"/>
      <c r="D35" s="66"/>
      <c r="E35" s="74">
        <f>SUM(E18:E34)</f>
        <v>0</v>
      </c>
      <c r="F35" s="122">
        <v>1532583.92</v>
      </c>
      <c r="G35" s="123"/>
      <c r="I35" s="64" t="str">
        <f xml:space="preserve"> IF(E35&gt;F35,"El precio ofertado supera el Precio Máximo de Licitación, oferta NO ADMISIBLE","")</f>
        <v/>
      </c>
    </row>
    <row r="36" spans="2:9" ht="15.75" thickBot="1" x14ac:dyDescent="0.3">
      <c r="B36" s="50"/>
      <c r="C36" s="50"/>
      <c r="D36" s="50"/>
    </row>
    <row r="37" spans="2:9" ht="15.75" customHeight="1" thickBot="1" x14ac:dyDescent="0.3">
      <c r="B37" s="110" t="s">
        <v>302</v>
      </c>
      <c r="C37" s="111"/>
      <c r="D37" s="111"/>
      <c r="E37" s="112"/>
      <c r="F37" s="70" t="s">
        <v>303</v>
      </c>
      <c r="G37" s="70" t="s">
        <v>304</v>
      </c>
    </row>
    <row r="38" spans="2:9" ht="15" customHeight="1" thickBot="1" x14ac:dyDescent="0.3">
      <c r="B38" s="113"/>
      <c r="C38" s="114"/>
      <c r="D38" s="114"/>
      <c r="E38" s="115"/>
      <c r="F38" s="84"/>
      <c r="G38" s="84"/>
    </row>
    <row r="39" spans="2:9" ht="40.5" customHeight="1" thickBot="1" x14ac:dyDescent="0.3">
      <c r="B39" s="116" t="s">
        <v>305</v>
      </c>
      <c r="C39" s="117"/>
      <c r="D39" s="117"/>
      <c r="E39" s="117"/>
      <c r="F39" s="117"/>
      <c r="G39" s="118"/>
    </row>
    <row r="40" spans="2:9" ht="34.5" customHeight="1" thickBot="1" x14ac:dyDescent="0.3">
      <c r="B40" s="119" t="s">
        <v>306</v>
      </c>
      <c r="C40" s="120"/>
      <c r="D40" s="121"/>
      <c r="E40" s="73" t="s">
        <v>307</v>
      </c>
      <c r="F40" s="143" t="s">
        <v>308</v>
      </c>
      <c r="G40" s="144"/>
    </row>
    <row r="41" spans="2:9" ht="18" customHeight="1" thickBot="1" x14ac:dyDescent="0.3">
      <c r="B41" s="102"/>
      <c r="C41" s="103"/>
      <c r="D41" s="104"/>
      <c r="E41" s="87"/>
      <c r="F41" s="102"/>
      <c r="G41" s="104"/>
    </row>
    <row r="42" spans="2:9" ht="18" customHeight="1" thickBot="1" x14ac:dyDescent="0.3">
      <c r="B42" s="102"/>
      <c r="C42" s="103"/>
      <c r="D42" s="104"/>
      <c r="E42" s="87"/>
      <c r="F42" s="102"/>
      <c r="G42" s="104"/>
    </row>
    <row r="43" spans="2:9" ht="18" customHeight="1" thickBot="1" x14ac:dyDescent="0.3">
      <c r="B43" s="102"/>
      <c r="C43" s="103"/>
      <c r="D43" s="104"/>
      <c r="E43" s="87"/>
      <c r="F43" s="102"/>
      <c r="G43" s="104"/>
    </row>
    <row r="44" spans="2:9" ht="18" customHeight="1" thickBot="1" x14ac:dyDescent="0.3">
      <c r="B44" s="102"/>
      <c r="C44" s="103"/>
      <c r="D44" s="104"/>
      <c r="E44" s="87"/>
      <c r="F44" s="102"/>
      <c r="G44" s="104"/>
    </row>
    <row r="45" spans="2:9" ht="18" customHeight="1" thickBot="1" x14ac:dyDescent="0.3">
      <c r="B45" s="102"/>
      <c r="C45" s="103"/>
      <c r="D45" s="104"/>
      <c r="E45" s="87"/>
      <c r="F45" s="102"/>
      <c r="G45" s="104"/>
    </row>
    <row r="46" spans="2:9" ht="18" customHeight="1" thickBot="1" x14ac:dyDescent="0.3">
      <c r="B46" s="102"/>
      <c r="C46" s="103"/>
      <c r="D46" s="104"/>
      <c r="E46" s="87"/>
      <c r="F46" s="102"/>
      <c r="G46" s="104"/>
    </row>
    <row r="47" spans="2:9" ht="18" customHeight="1" thickBot="1" x14ac:dyDescent="0.3">
      <c r="B47" s="102"/>
      <c r="C47" s="103"/>
      <c r="D47" s="104"/>
      <c r="E47" s="87"/>
      <c r="F47" s="102"/>
      <c r="G47" s="104"/>
    </row>
    <row r="48" spans="2:9" ht="10.5" customHeight="1" x14ac:dyDescent="0.25">
      <c r="B48" s="93"/>
      <c r="C48" s="93"/>
      <c r="D48" s="93"/>
      <c r="E48" s="94"/>
      <c r="F48" s="93"/>
      <c r="G48" s="93"/>
    </row>
    <row r="49" spans="2:10" ht="16.5" x14ac:dyDescent="0.3">
      <c r="B49" s="188" t="s">
        <v>325</v>
      </c>
      <c r="C49" s="188"/>
      <c r="D49" s="188"/>
      <c r="E49" s="188"/>
      <c r="F49" s="188"/>
      <c r="G49" s="188"/>
      <c r="H49" s="188"/>
    </row>
    <row r="50" spans="2:10" ht="9.75" customHeight="1" x14ac:dyDescent="0.3">
      <c r="B50" s="88"/>
      <c r="C50" s="83"/>
      <c r="D50" s="83"/>
      <c r="E50" s="83"/>
      <c r="F50" s="83"/>
      <c r="G50" s="83"/>
      <c r="H50" s="83"/>
    </row>
    <row r="51" spans="2:10" ht="16.5" x14ac:dyDescent="0.3">
      <c r="B51" s="83"/>
      <c r="C51" s="179"/>
      <c r="D51" s="180"/>
      <c r="E51" s="181"/>
      <c r="F51" s="83"/>
      <c r="G51" s="83"/>
      <c r="H51" s="83"/>
    </row>
    <row r="52" spans="2:10" ht="16.5" x14ac:dyDescent="0.3">
      <c r="B52" s="83"/>
      <c r="C52" s="182"/>
      <c r="D52" s="183"/>
      <c r="E52" s="184"/>
      <c r="F52" s="83"/>
      <c r="G52" s="83"/>
      <c r="H52" s="83"/>
    </row>
    <row r="53" spans="2:10" ht="16.5" x14ac:dyDescent="0.3">
      <c r="B53" s="83"/>
      <c r="C53" s="182"/>
      <c r="D53" s="183"/>
      <c r="E53" s="184"/>
      <c r="F53" s="83"/>
      <c r="G53" s="83"/>
      <c r="H53" s="83"/>
    </row>
    <row r="54" spans="2:10" ht="16.5" x14ac:dyDescent="0.3">
      <c r="B54" s="83"/>
      <c r="C54" s="185"/>
      <c r="D54" s="186"/>
      <c r="E54" s="187"/>
      <c r="F54" s="83"/>
      <c r="G54" s="83"/>
      <c r="H54" s="83"/>
    </row>
    <row r="55" spans="2:10" ht="16.5" x14ac:dyDescent="0.3">
      <c r="B55" s="83"/>
      <c r="C55" s="83"/>
      <c r="D55" s="83"/>
      <c r="E55" s="83"/>
      <c r="F55" s="83"/>
      <c r="G55" s="83"/>
      <c r="H55" s="83"/>
    </row>
    <row r="56" spans="2:10" ht="16.5" x14ac:dyDescent="0.3">
      <c r="B56" s="83"/>
      <c r="C56" s="83"/>
      <c r="D56" s="83"/>
      <c r="E56" s="83"/>
      <c r="F56" s="83"/>
      <c r="G56" s="83"/>
      <c r="H56" s="83"/>
    </row>
    <row r="57" spans="2:10" ht="15.75" thickBot="1" x14ac:dyDescent="0.3">
      <c r="B57" s="50"/>
      <c r="C57" s="50"/>
    </row>
    <row r="58" spans="2:10" ht="27" customHeight="1" thickBot="1" x14ac:dyDescent="0.3">
      <c r="B58" s="152" t="s">
        <v>0</v>
      </c>
      <c r="C58" s="153"/>
      <c r="D58" s="154" t="s">
        <v>1</v>
      </c>
      <c r="E58" s="155"/>
      <c r="F58" s="155"/>
      <c r="G58" s="155"/>
      <c r="H58" s="38">
        <f>SUM(H61,H65,H69,H73,H77,H81,H85,H89,H93,H97,H101,H105,H109,H113,H117,H121,H125,H129)</f>
        <v>0</v>
      </c>
      <c r="I58" s="76">
        <f xml:space="preserve"> COUNTIF(I61:I130,"Es necesario completar el precio de esta partida, introduciendo un valor en la celda en naranja")</f>
        <v>18</v>
      </c>
    </row>
    <row r="59" spans="2:10" ht="9.9499999999999993" customHeight="1" thickBot="1" x14ac:dyDescent="0.3">
      <c r="D59" s="11"/>
      <c r="E59"/>
      <c r="F59" s="51"/>
      <c r="G59"/>
      <c r="H59" s="1"/>
      <c r="I59" s="77"/>
    </row>
    <row r="60" spans="2:10" ht="15.75" thickBot="1" x14ac:dyDescent="0.3">
      <c r="B60" s="145" t="s">
        <v>2</v>
      </c>
      <c r="C60" s="146"/>
      <c r="D60" s="146"/>
      <c r="E60" s="146"/>
      <c r="F60" s="57" t="s">
        <v>279</v>
      </c>
      <c r="G60" s="3" t="s">
        <v>4</v>
      </c>
      <c r="H60" s="3" t="s">
        <v>5</v>
      </c>
      <c r="I60" s="77"/>
      <c r="J60" s="78">
        <f>ROUND('Modelo de oferta económica'!F61,2)</f>
        <v>0</v>
      </c>
    </row>
    <row r="61" spans="2:10" ht="25.5" customHeight="1" thickBot="1" x14ac:dyDescent="0.3">
      <c r="B61" s="5">
        <v>1</v>
      </c>
      <c r="C61" s="6" t="s">
        <v>278</v>
      </c>
      <c r="D61" s="159" t="s">
        <v>7</v>
      </c>
      <c r="E61" s="160"/>
      <c r="F61" s="75"/>
      <c r="G61" s="6">
        <v>1</v>
      </c>
      <c r="H61" s="8">
        <f>ROUND('Modelo de oferta económica'!J60*G61,2)</f>
        <v>0</v>
      </c>
      <c r="I61" s="79" t="str">
        <f>IF(ISBLANK('Modelo de oferta económica'!F61),"Es necesario completar el precio de esta partida, introduciendo un valor en la celda en naranja","")</f>
        <v>Es necesario completar el precio de esta partida, introduciendo un valor en la celda en naranja</v>
      </c>
      <c r="J61" s="80"/>
    </row>
    <row r="62" spans="2:10" ht="38.25" customHeight="1" thickBot="1" x14ac:dyDescent="0.3">
      <c r="B62" s="156" t="s">
        <v>8</v>
      </c>
      <c r="C62" s="157"/>
      <c r="D62" s="157"/>
      <c r="E62" s="157"/>
      <c r="F62" s="157"/>
      <c r="G62" s="157"/>
      <c r="H62" s="158"/>
      <c r="I62" s="77"/>
      <c r="J62" s="80"/>
    </row>
    <row r="63" spans="2:10" ht="9.9499999999999993" customHeight="1" thickBot="1" x14ac:dyDescent="0.3">
      <c r="D63" s="11"/>
      <c r="E63"/>
      <c r="F63" s="51"/>
      <c r="G63"/>
      <c r="H63" s="1"/>
      <c r="I63" s="77"/>
      <c r="J63" s="80"/>
    </row>
    <row r="64" spans="2:10" ht="15.75" thickBot="1" x14ac:dyDescent="0.3">
      <c r="B64" s="145" t="s">
        <v>2</v>
      </c>
      <c r="C64" s="146"/>
      <c r="D64" s="146"/>
      <c r="E64" s="146"/>
      <c r="F64" s="57" t="s">
        <v>279</v>
      </c>
      <c r="G64" s="3" t="s">
        <v>4</v>
      </c>
      <c r="H64" s="3" t="s">
        <v>5</v>
      </c>
      <c r="I64" s="77"/>
      <c r="J64" s="78">
        <f>ROUND('Modelo de oferta económica'!F65,2)</f>
        <v>0</v>
      </c>
    </row>
    <row r="65" spans="2:10" ht="15.75" thickBot="1" x14ac:dyDescent="0.3">
      <c r="B65" s="5">
        <v>2</v>
      </c>
      <c r="C65" s="6" t="s">
        <v>278</v>
      </c>
      <c r="D65" s="159" t="s">
        <v>9</v>
      </c>
      <c r="E65" s="160"/>
      <c r="F65" s="75"/>
      <c r="G65" s="6">
        <v>1</v>
      </c>
      <c r="H65" s="8">
        <f>ROUND('Modelo de oferta económica'!J64*G65,2)</f>
        <v>0</v>
      </c>
      <c r="I65" s="79" t="str">
        <f>IF(ISBLANK('Modelo de oferta económica'!F65),"Es necesario completar el precio de esta partida, introduciendo un valor en la celda en naranja","")</f>
        <v>Es necesario completar el precio de esta partida, introduciendo un valor en la celda en naranja</v>
      </c>
      <c r="J65" s="80"/>
    </row>
    <row r="66" spans="2:10" ht="34.5" customHeight="1" thickBot="1" x14ac:dyDescent="0.3">
      <c r="B66" s="156" t="s">
        <v>280</v>
      </c>
      <c r="C66" s="157"/>
      <c r="D66" s="157"/>
      <c r="E66" s="157"/>
      <c r="F66" s="157"/>
      <c r="G66" s="157"/>
      <c r="H66" s="158"/>
      <c r="I66" s="77"/>
      <c r="J66" s="80"/>
    </row>
    <row r="67" spans="2:10" ht="9.9499999999999993" customHeight="1" thickBot="1" x14ac:dyDescent="0.3">
      <c r="D67" s="11"/>
      <c r="E67"/>
      <c r="F67" s="51"/>
      <c r="G67"/>
      <c r="H67" s="1"/>
      <c r="I67" s="77"/>
      <c r="J67" s="80"/>
    </row>
    <row r="68" spans="2:10" ht="15.75" thickBot="1" x14ac:dyDescent="0.3">
      <c r="B68" s="145" t="s">
        <v>2</v>
      </c>
      <c r="C68" s="146"/>
      <c r="D68" s="146"/>
      <c r="E68" s="146"/>
      <c r="F68" s="57" t="s">
        <v>3</v>
      </c>
      <c r="G68" s="3" t="s">
        <v>4</v>
      </c>
      <c r="H68" s="3" t="s">
        <v>5</v>
      </c>
      <c r="I68" s="77"/>
      <c r="J68" s="78">
        <f>ROUND('Modelo de oferta económica'!F69,2)</f>
        <v>0</v>
      </c>
    </row>
    <row r="69" spans="2:10" ht="25.5" customHeight="1" thickBot="1" x14ac:dyDescent="0.3">
      <c r="B69" s="5">
        <v>3</v>
      </c>
      <c r="C69" s="6" t="s">
        <v>10</v>
      </c>
      <c r="D69" s="159" t="s">
        <v>11</v>
      </c>
      <c r="E69" s="160"/>
      <c r="F69" s="75"/>
      <c r="G69" s="9">
        <v>6</v>
      </c>
      <c r="H69" s="8">
        <f>ROUND('Modelo de oferta económica'!J68*G69,2)</f>
        <v>0</v>
      </c>
      <c r="I69" s="79" t="str">
        <f>IF(ISBLANK('Modelo de oferta económica'!F69),"Es necesario completar el precio de esta partida, introduciendo un valor en la celda en naranja","")</f>
        <v>Es necesario completar el precio de esta partida, introduciendo un valor en la celda en naranja</v>
      </c>
      <c r="J69" s="80"/>
    </row>
    <row r="70" spans="2:10" ht="56.25" customHeight="1" thickBot="1" x14ac:dyDescent="0.3">
      <c r="B70" s="156" t="s">
        <v>12</v>
      </c>
      <c r="C70" s="157"/>
      <c r="D70" s="157"/>
      <c r="E70" s="157"/>
      <c r="F70" s="157"/>
      <c r="G70" s="157"/>
      <c r="H70" s="158"/>
      <c r="I70" s="81"/>
      <c r="J70" s="80"/>
    </row>
    <row r="71" spans="2:10" ht="9.9499999999999993" customHeight="1" thickBot="1" x14ac:dyDescent="0.3">
      <c r="B71" s="12"/>
      <c r="C71" s="12"/>
      <c r="D71" s="12"/>
      <c r="E71" s="12"/>
      <c r="F71" s="52"/>
      <c r="G71" s="12"/>
      <c r="H71" s="12"/>
      <c r="I71" s="77"/>
      <c r="J71" s="80"/>
    </row>
    <row r="72" spans="2:10" ht="15.75" thickBot="1" x14ac:dyDescent="0.3">
      <c r="B72" s="145" t="s">
        <v>2</v>
      </c>
      <c r="C72" s="146"/>
      <c r="D72" s="146"/>
      <c r="E72" s="146"/>
      <c r="F72" s="57" t="s">
        <v>3</v>
      </c>
      <c r="G72" s="3" t="s">
        <v>4</v>
      </c>
      <c r="H72" s="3" t="s">
        <v>5</v>
      </c>
      <c r="I72" s="77"/>
      <c r="J72" s="78">
        <f>ROUND('Modelo de oferta económica'!F73,2)</f>
        <v>0</v>
      </c>
    </row>
    <row r="73" spans="2:10" ht="34.5" customHeight="1" thickBot="1" x14ac:dyDescent="0.3">
      <c r="B73" s="5">
        <v>4</v>
      </c>
      <c r="C73" s="6" t="s">
        <v>10</v>
      </c>
      <c r="D73" s="159" t="s">
        <v>13</v>
      </c>
      <c r="E73" s="160"/>
      <c r="F73" s="75"/>
      <c r="G73" s="9">
        <v>11</v>
      </c>
      <c r="H73" s="8">
        <f>ROUND('Modelo de oferta económica'!J72*G73,2)</f>
        <v>0</v>
      </c>
      <c r="I73" s="79" t="str">
        <f>IF(ISBLANK('Modelo de oferta económica'!F73),"Es necesario completar el precio de esta partida, introduciendo un valor en la celda en naranja","")</f>
        <v>Es necesario completar el precio de esta partida, introduciendo un valor en la celda en naranja</v>
      </c>
      <c r="J73" s="80"/>
    </row>
    <row r="74" spans="2:10" ht="48.75" customHeight="1" thickBot="1" x14ac:dyDescent="0.3">
      <c r="B74" s="156" t="s">
        <v>14</v>
      </c>
      <c r="C74" s="157"/>
      <c r="D74" s="157"/>
      <c r="E74" s="157"/>
      <c r="F74" s="157"/>
      <c r="G74" s="157"/>
      <c r="H74" s="158"/>
      <c r="I74" s="77"/>
      <c r="J74" s="80"/>
    </row>
    <row r="75" spans="2:10" ht="9.9499999999999993" customHeight="1" thickBot="1" x14ac:dyDescent="0.3">
      <c r="B75" s="12"/>
      <c r="C75" s="12"/>
      <c r="D75" s="12"/>
      <c r="E75" s="12"/>
      <c r="F75" s="52"/>
      <c r="G75" s="12"/>
      <c r="H75" s="12"/>
      <c r="I75" s="77"/>
      <c r="J75" s="80"/>
    </row>
    <row r="76" spans="2:10" ht="15.75" thickBot="1" x14ac:dyDescent="0.3">
      <c r="B76" s="145" t="s">
        <v>2</v>
      </c>
      <c r="C76" s="146"/>
      <c r="D76" s="146"/>
      <c r="E76" s="146"/>
      <c r="F76" s="57" t="s">
        <v>3</v>
      </c>
      <c r="G76" s="3" t="s">
        <v>4</v>
      </c>
      <c r="H76" s="3" t="s">
        <v>5</v>
      </c>
      <c r="I76" s="77"/>
      <c r="J76" s="78">
        <f>ROUND('Modelo de oferta económica'!F77,2)</f>
        <v>0</v>
      </c>
    </row>
    <row r="77" spans="2:10" ht="32.25" customHeight="1" thickBot="1" x14ac:dyDescent="0.3">
      <c r="B77" s="5">
        <v>5</v>
      </c>
      <c r="C77" s="6" t="s">
        <v>10</v>
      </c>
      <c r="D77" s="159" t="s">
        <v>15</v>
      </c>
      <c r="E77" s="160"/>
      <c r="F77" s="75"/>
      <c r="G77" s="9">
        <v>5</v>
      </c>
      <c r="H77" s="8">
        <f>ROUND('Modelo de oferta económica'!J76*G77,2)</f>
        <v>0</v>
      </c>
      <c r="I77" s="79" t="str">
        <f>IF(ISBLANK('Modelo de oferta económica'!F77),"Es necesario completar el precio de esta partida, introduciendo un valor en la celda en naranja","")</f>
        <v>Es necesario completar el precio de esta partida, introduciendo un valor en la celda en naranja</v>
      </c>
      <c r="J77" s="80"/>
    </row>
    <row r="78" spans="2:10" ht="45.75" customHeight="1" thickBot="1" x14ac:dyDescent="0.3">
      <c r="B78" s="156" t="s">
        <v>16</v>
      </c>
      <c r="C78" s="157"/>
      <c r="D78" s="157"/>
      <c r="E78" s="157"/>
      <c r="F78" s="157"/>
      <c r="G78" s="157"/>
      <c r="H78" s="158"/>
      <c r="I78" s="77"/>
      <c r="J78" s="80"/>
    </row>
    <row r="79" spans="2:10" ht="9.9499999999999993" customHeight="1" thickBot="1" x14ac:dyDescent="0.3">
      <c r="B79" s="12"/>
      <c r="C79" s="12"/>
      <c r="D79" s="12"/>
      <c r="E79" s="12"/>
      <c r="F79" s="52"/>
      <c r="G79" s="12"/>
      <c r="H79" s="12"/>
      <c r="I79" s="77"/>
      <c r="J79" s="80"/>
    </row>
    <row r="80" spans="2:10" ht="15.75" thickBot="1" x14ac:dyDescent="0.3">
      <c r="B80" s="145" t="s">
        <v>2</v>
      </c>
      <c r="C80" s="146"/>
      <c r="D80" s="146"/>
      <c r="E80" s="146"/>
      <c r="F80" s="57" t="s">
        <v>3</v>
      </c>
      <c r="G80" s="3" t="s">
        <v>4</v>
      </c>
      <c r="H80" s="3" t="s">
        <v>5</v>
      </c>
      <c r="I80" s="77"/>
      <c r="J80" s="78">
        <f>ROUND('Modelo de oferta económica'!F81,2)</f>
        <v>0</v>
      </c>
    </row>
    <row r="81" spans="2:17" ht="15.75" thickBot="1" x14ac:dyDescent="0.3">
      <c r="B81" s="5">
        <v>6</v>
      </c>
      <c r="C81" s="6" t="s">
        <v>10</v>
      </c>
      <c r="D81" s="159" t="s">
        <v>17</v>
      </c>
      <c r="E81" s="160"/>
      <c r="F81" s="75"/>
      <c r="G81" s="8">
        <v>1390</v>
      </c>
      <c r="H81" s="8">
        <f>ROUND('Modelo de oferta económica'!J80*G81,2)</f>
        <v>0</v>
      </c>
      <c r="I81" s="79" t="str">
        <f>IF(ISBLANK('Modelo de oferta económica'!F81),"Es necesario completar el precio de esta partida, introduciendo un valor en la celda en naranja","")</f>
        <v>Es necesario completar el precio de esta partida, introduciendo un valor en la celda en naranja</v>
      </c>
      <c r="J81" s="80"/>
      <c r="Q81" s="72"/>
    </row>
    <row r="82" spans="2:17" ht="42.75" customHeight="1" thickBot="1" x14ac:dyDescent="0.3">
      <c r="B82" s="156" t="s">
        <v>18</v>
      </c>
      <c r="C82" s="157"/>
      <c r="D82" s="157"/>
      <c r="E82" s="157"/>
      <c r="F82" s="157"/>
      <c r="G82" s="157"/>
      <c r="H82" s="158"/>
      <c r="I82" s="77"/>
      <c r="J82" s="80"/>
    </row>
    <row r="83" spans="2:17" ht="9.9499999999999993" customHeight="1" thickBot="1" x14ac:dyDescent="0.3">
      <c r="B83" s="12"/>
      <c r="C83" s="12"/>
      <c r="D83" s="12"/>
      <c r="E83" s="12"/>
      <c r="F83" s="52"/>
      <c r="G83" s="12"/>
      <c r="H83" s="12"/>
      <c r="I83" s="77"/>
      <c r="J83" s="80"/>
    </row>
    <row r="84" spans="2:17" ht="15.75" thickBot="1" x14ac:dyDescent="0.3">
      <c r="B84" s="145" t="s">
        <v>2</v>
      </c>
      <c r="C84" s="146"/>
      <c r="D84" s="146"/>
      <c r="E84" s="146"/>
      <c r="F84" s="57" t="s">
        <v>3</v>
      </c>
      <c r="G84" s="3" t="s">
        <v>4</v>
      </c>
      <c r="H84" s="3" t="s">
        <v>5</v>
      </c>
      <c r="I84" s="77"/>
      <c r="J84" s="78">
        <f>ROUND('Modelo de oferta económica'!F85,2)</f>
        <v>0</v>
      </c>
    </row>
    <row r="85" spans="2:17" ht="15.75" thickBot="1" x14ac:dyDescent="0.3">
      <c r="B85" s="5">
        <v>7</v>
      </c>
      <c r="C85" s="6" t="s">
        <v>10</v>
      </c>
      <c r="D85" s="159" t="s">
        <v>17</v>
      </c>
      <c r="E85" s="160"/>
      <c r="F85" s="75"/>
      <c r="G85" s="9">
        <v>200</v>
      </c>
      <c r="H85" s="8">
        <f>ROUND('Modelo de oferta económica'!J84*G85,2)</f>
        <v>0</v>
      </c>
      <c r="I85" s="79" t="str">
        <f>IF(ISBLANK('Modelo de oferta económica'!F85),"Es necesario completar el precio de esta partida, introduciendo un valor en la celda en naranja","")</f>
        <v>Es necesario completar el precio de esta partida, introduciendo un valor en la celda en naranja</v>
      </c>
      <c r="J85" s="80"/>
    </row>
    <row r="86" spans="2:17" ht="42" customHeight="1" thickBot="1" x14ac:dyDescent="0.3">
      <c r="B86" s="156" t="s">
        <v>19</v>
      </c>
      <c r="C86" s="157"/>
      <c r="D86" s="157"/>
      <c r="E86" s="157"/>
      <c r="F86" s="157"/>
      <c r="G86" s="157"/>
      <c r="H86" s="158"/>
      <c r="I86" s="77"/>
      <c r="J86" s="80"/>
    </row>
    <row r="87" spans="2:17" ht="9.9499999999999993" customHeight="1" thickBot="1" x14ac:dyDescent="0.3">
      <c r="B87" s="12"/>
      <c r="C87" s="12"/>
      <c r="D87" s="12"/>
      <c r="E87" s="12"/>
      <c r="F87" s="52"/>
      <c r="G87" s="12"/>
      <c r="H87" s="12"/>
      <c r="I87" s="77"/>
      <c r="J87" s="80"/>
    </row>
    <row r="88" spans="2:17" ht="15.75" thickBot="1" x14ac:dyDescent="0.3">
      <c r="B88" s="145" t="s">
        <v>2</v>
      </c>
      <c r="C88" s="146"/>
      <c r="D88" s="146"/>
      <c r="E88" s="146"/>
      <c r="F88" s="57" t="s">
        <v>3</v>
      </c>
      <c r="G88" s="3" t="s">
        <v>4</v>
      </c>
      <c r="H88" s="3" t="s">
        <v>5</v>
      </c>
      <c r="I88" s="77"/>
      <c r="J88" s="78">
        <f>ROUND('Modelo de oferta económica'!F89,2)</f>
        <v>0</v>
      </c>
    </row>
    <row r="89" spans="2:17" ht="15.75" thickBot="1" x14ac:dyDescent="0.3">
      <c r="B89" s="5">
        <v>8</v>
      </c>
      <c r="C89" s="6" t="s">
        <v>10</v>
      </c>
      <c r="D89" s="159" t="s">
        <v>17</v>
      </c>
      <c r="E89" s="160"/>
      <c r="F89" s="75"/>
      <c r="G89" s="9">
        <v>210</v>
      </c>
      <c r="H89" s="8">
        <f>ROUND('Modelo de oferta económica'!J88*G89,2)</f>
        <v>0</v>
      </c>
      <c r="I89" s="79" t="str">
        <f>IF(ISBLANK('Modelo de oferta económica'!F89),"Es necesario completar el precio de esta partida, introduciendo un valor en la celda en naranja","")</f>
        <v>Es necesario completar el precio de esta partida, introduciendo un valor en la celda en naranja</v>
      </c>
      <c r="J89" s="80"/>
    </row>
    <row r="90" spans="2:17" ht="44.25" customHeight="1" thickBot="1" x14ac:dyDescent="0.3">
      <c r="B90" s="156" t="s">
        <v>20</v>
      </c>
      <c r="C90" s="157"/>
      <c r="D90" s="157"/>
      <c r="E90" s="157"/>
      <c r="F90" s="157"/>
      <c r="G90" s="157"/>
      <c r="H90" s="158"/>
      <c r="I90" s="77"/>
      <c r="J90" s="80"/>
    </row>
    <row r="91" spans="2:17" ht="9.9499999999999993" customHeight="1" thickBot="1" x14ac:dyDescent="0.3">
      <c r="B91" s="12"/>
      <c r="C91" s="12"/>
      <c r="D91" s="12"/>
      <c r="E91" s="12"/>
      <c r="F91" s="52"/>
      <c r="G91" s="12"/>
      <c r="H91" s="12"/>
      <c r="I91" s="77"/>
      <c r="J91" s="80"/>
    </row>
    <row r="92" spans="2:17" ht="15.75" thickBot="1" x14ac:dyDescent="0.3">
      <c r="B92" s="145" t="s">
        <v>2</v>
      </c>
      <c r="C92" s="146"/>
      <c r="D92" s="146"/>
      <c r="E92" s="146"/>
      <c r="F92" s="57" t="s">
        <v>3</v>
      </c>
      <c r="G92" s="3" t="s">
        <v>4</v>
      </c>
      <c r="H92" s="3" t="s">
        <v>5</v>
      </c>
      <c r="I92" s="77"/>
      <c r="J92" s="78">
        <f>ROUND('Modelo de oferta económica'!F93,2)</f>
        <v>0</v>
      </c>
    </row>
    <row r="93" spans="2:17" ht="15.75" thickBot="1" x14ac:dyDescent="0.3">
      <c r="B93" s="5">
        <v>9</v>
      </c>
      <c r="C93" s="6" t="s">
        <v>10</v>
      </c>
      <c r="D93" s="159" t="s">
        <v>17</v>
      </c>
      <c r="E93" s="160"/>
      <c r="F93" s="75"/>
      <c r="G93" s="9">
        <v>20</v>
      </c>
      <c r="H93" s="8">
        <f>ROUND('Modelo de oferta económica'!J92*G93,2)</f>
        <v>0</v>
      </c>
      <c r="I93" s="79" t="str">
        <f>IF(ISBLANK('Modelo de oferta económica'!F93),"Es necesario completar el precio de esta partida, introduciendo un valor en la celda en naranja","")</f>
        <v>Es necesario completar el precio de esta partida, introduciendo un valor en la celda en naranja</v>
      </c>
      <c r="J93" s="80"/>
    </row>
    <row r="94" spans="2:17" ht="44.25" customHeight="1" thickBot="1" x14ac:dyDescent="0.3">
      <c r="B94" s="156" t="s">
        <v>21</v>
      </c>
      <c r="C94" s="157"/>
      <c r="D94" s="157"/>
      <c r="E94" s="157"/>
      <c r="F94" s="157"/>
      <c r="G94" s="157"/>
      <c r="H94" s="158"/>
      <c r="I94" s="77"/>
      <c r="J94" s="80"/>
    </row>
    <row r="95" spans="2:17" ht="9.9499999999999993" customHeight="1" thickBot="1" x14ac:dyDescent="0.3">
      <c r="D95" s="11"/>
      <c r="E95"/>
      <c r="F95" s="51"/>
      <c r="G95"/>
      <c r="H95"/>
      <c r="I95" s="77"/>
      <c r="J95" s="80"/>
    </row>
    <row r="96" spans="2:17" ht="15.75" thickBot="1" x14ac:dyDescent="0.3">
      <c r="B96" s="145" t="s">
        <v>2</v>
      </c>
      <c r="C96" s="146"/>
      <c r="D96" s="146"/>
      <c r="E96" s="146"/>
      <c r="F96" s="57" t="s">
        <v>3</v>
      </c>
      <c r="G96" s="3" t="s">
        <v>4</v>
      </c>
      <c r="H96" s="3" t="s">
        <v>5</v>
      </c>
      <c r="I96" s="77"/>
      <c r="J96" s="78">
        <f>ROUND('Modelo de oferta económica'!F97,2)</f>
        <v>0</v>
      </c>
    </row>
    <row r="97" spans="2:10" ht="15.75" thickBot="1" x14ac:dyDescent="0.3">
      <c r="B97" s="5">
        <v>10</v>
      </c>
      <c r="C97" s="6" t="s">
        <v>10</v>
      </c>
      <c r="D97" s="159" t="s">
        <v>22</v>
      </c>
      <c r="E97" s="160"/>
      <c r="F97" s="75"/>
      <c r="G97" s="9">
        <v>100</v>
      </c>
      <c r="H97" s="8">
        <f>ROUND('Modelo de oferta económica'!J96*G97,2)</f>
        <v>0</v>
      </c>
      <c r="I97" s="79" t="str">
        <f>IF(ISBLANK('Modelo de oferta económica'!F97),"Es necesario completar el precio de esta partida, introduciendo un valor en la celda en naranja","")</f>
        <v>Es necesario completar el precio de esta partida, introduciendo un valor en la celda en naranja</v>
      </c>
      <c r="J97" s="80"/>
    </row>
    <row r="98" spans="2:10" ht="45.75" customHeight="1" thickBot="1" x14ac:dyDescent="0.3">
      <c r="B98" s="156" t="s">
        <v>23</v>
      </c>
      <c r="C98" s="157"/>
      <c r="D98" s="157"/>
      <c r="E98" s="157"/>
      <c r="F98" s="157"/>
      <c r="G98" s="157"/>
      <c r="H98" s="158"/>
      <c r="I98" s="77"/>
      <c r="J98" s="80"/>
    </row>
    <row r="99" spans="2:10" ht="9.9499999999999993" customHeight="1" thickBot="1" x14ac:dyDescent="0.3">
      <c r="D99" s="11"/>
      <c r="E99"/>
      <c r="F99" s="51"/>
      <c r="G99"/>
      <c r="H99"/>
      <c r="I99" s="77"/>
      <c r="J99" s="80"/>
    </row>
    <row r="100" spans="2:10" ht="15.75" thickBot="1" x14ac:dyDescent="0.3">
      <c r="B100" s="145" t="s">
        <v>2</v>
      </c>
      <c r="C100" s="146"/>
      <c r="D100" s="146"/>
      <c r="E100" s="146"/>
      <c r="F100" s="57" t="s">
        <v>3</v>
      </c>
      <c r="G100" s="3" t="s">
        <v>4</v>
      </c>
      <c r="H100" s="3" t="s">
        <v>5</v>
      </c>
      <c r="I100" s="77"/>
      <c r="J100" s="78">
        <f>ROUND('Modelo de oferta económica'!F101,2)</f>
        <v>0</v>
      </c>
    </row>
    <row r="101" spans="2:10" ht="15.75" thickBot="1" x14ac:dyDescent="0.3">
      <c r="B101" s="5">
        <v>11</v>
      </c>
      <c r="C101" s="6" t="s">
        <v>10</v>
      </c>
      <c r="D101" s="159" t="s">
        <v>24</v>
      </c>
      <c r="E101" s="160"/>
      <c r="F101" s="75"/>
      <c r="G101" s="9">
        <v>4</v>
      </c>
      <c r="H101" s="8">
        <f>ROUND('Modelo de oferta económica'!J100*G101,2)</f>
        <v>0</v>
      </c>
      <c r="I101" s="79" t="str">
        <f>IF(ISBLANK('Modelo de oferta económica'!F101),"Es necesario completar el precio de esta partida, introduciendo un valor en la celda en naranja","")</f>
        <v>Es necesario completar el precio de esta partida, introduciendo un valor en la celda en naranja</v>
      </c>
      <c r="J101" s="80"/>
    </row>
    <row r="102" spans="2:10" ht="29.25" customHeight="1" thickBot="1" x14ac:dyDescent="0.3">
      <c r="B102" s="156" t="s">
        <v>25</v>
      </c>
      <c r="C102" s="157"/>
      <c r="D102" s="157"/>
      <c r="E102" s="157"/>
      <c r="F102" s="157"/>
      <c r="G102" s="157"/>
      <c r="H102" s="158"/>
      <c r="I102" s="77"/>
      <c r="J102" s="80"/>
    </row>
    <row r="103" spans="2:10" ht="9.9499999999999993" customHeight="1" thickBot="1" x14ac:dyDescent="0.3">
      <c r="D103" s="11"/>
      <c r="E103"/>
      <c r="F103" s="51"/>
      <c r="G103"/>
      <c r="H103"/>
      <c r="I103" s="77"/>
      <c r="J103" s="80"/>
    </row>
    <row r="104" spans="2:10" ht="15.75" thickBot="1" x14ac:dyDescent="0.3">
      <c r="B104" s="145" t="s">
        <v>2</v>
      </c>
      <c r="C104" s="146"/>
      <c r="D104" s="146"/>
      <c r="E104" s="146"/>
      <c r="F104" s="57" t="s">
        <v>3</v>
      </c>
      <c r="G104" s="3" t="s">
        <v>4</v>
      </c>
      <c r="H104" s="3" t="s">
        <v>5</v>
      </c>
      <c r="I104" s="77"/>
      <c r="J104" s="78">
        <f>ROUND('Modelo de oferta económica'!F105,2)</f>
        <v>0</v>
      </c>
    </row>
    <row r="105" spans="2:10" ht="15.75" thickBot="1" x14ac:dyDescent="0.3">
      <c r="B105" s="5">
        <v>12</v>
      </c>
      <c r="C105" s="6" t="s">
        <v>10</v>
      </c>
      <c r="D105" s="159" t="s">
        <v>24</v>
      </c>
      <c r="E105" s="160"/>
      <c r="F105" s="75"/>
      <c r="G105" s="9">
        <v>6</v>
      </c>
      <c r="H105" s="8">
        <f>ROUND('Modelo de oferta económica'!J104*G105,2)</f>
        <v>0</v>
      </c>
      <c r="I105" s="79" t="str">
        <f>IF(ISBLANK('Modelo de oferta económica'!F105),"Es necesario completar el precio de esta partida, introduciendo un valor en la celda en naranja","")</f>
        <v>Es necesario completar el precio de esta partida, introduciendo un valor en la celda en naranja</v>
      </c>
      <c r="J105" s="80"/>
    </row>
    <row r="106" spans="2:10" ht="24.75" customHeight="1" thickBot="1" x14ac:dyDescent="0.3">
      <c r="B106" s="156" t="s">
        <v>26</v>
      </c>
      <c r="C106" s="157"/>
      <c r="D106" s="157"/>
      <c r="E106" s="157"/>
      <c r="F106" s="157"/>
      <c r="G106" s="157"/>
      <c r="H106" s="158"/>
      <c r="I106" s="77"/>
      <c r="J106" s="80"/>
    </row>
    <row r="107" spans="2:10" ht="9.9499999999999993" customHeight="1" thickBot="1" x14ac:dyDescent="0.3">
      <c r="D107" s="11"/>
      <c r="E107"/>
      <c r="F107" s="51"/>
      <c r="G107"/>
      <c r="H107"/>
      <c r="I107" s="77"/>
    </row>
    <row r="108" spans="2:10" ht="15.75" thickBot="1" x14ac:dyDescent="0.3">
      <c r="B108" s="145" t="s">
        <v>2</v>
      </c>
      <c r="C108" s="146"/>
      <c r="D108" s="146"/>
      <c r="E108" s="146"/>
      <c r="F108" s="57" t="s">
        <v>279</v>
      </c>
      <c r="G108" s="3" t="s">
        <v>4</v>
      </c>
      <c r="H108" s="3" t="s">
        <v>5</v>
      </c>
      <c r="I108" s="77"/>
      <c r="J108" s="78">
        <f>ROUND('Modelo de oferta económica'!F109,2)</f>
        <v>0</v>
      </c>
    </row>
    <row r="109" spans="2:10" ht="15.75" thickBot="1" x14ac:dyDescent="0.3">
      <c r="B109" s="5">
        <v>13</v>
      </c>
      <c r="C109" s="6" t="s">
        <v>278</v>
      </c>
      <c r="D109" s="159" t="s">
        <v>27</v>
      </c>
      <c r="E109" s="160"/>
      <c r="F109" s="75"/>
      <c r="G109" s="6">
        <v>1</v>
      </c>
      <c r="H109" s="8">
        <f>ROUND('Modelo de oferta económica'!J108*G109,2)</f>
        <v>0</v>
      </c>
      <c r="I109" s="79" t="str">
        <f>IF(ISBLANK('Modelo de oferta económica'!F109),"Es necesario completar el precio de esta partida, introduciendo un valor en la celda en naranja","")</f>
        <v>Es necesario completar el precio de esta partida, introduciendo un valor en la celda en naranja</v>
      </c>
      <c r="J109" s="80"/>
    </row>
    <row r="110" spans="2:10" ht="15.75" thickBot="1" x14ac:dyDescent="0.3">
      <c r="B110" s="156" t="s">
        <v>28</v>
      </c>
      <c r="C110" s="157"/>
      <c r="D110" s="157"/>
      <c r="E110" s="157"/>
      <c r="F110" s="157"/>
      <c r="G110" s="157"/>
      <c r="H110" s="158"/>
      <c r="I110" s="77"/>
      <c r="J110" s="80"/>
    </row>
    <row r="111" spans="2:10" ht="9.9499999999999993" customHeight="1" thickBot="1" x14ac:dyDescent="0.3">
      <c r="B111" s="18"/>
      <c r="D111" s="11"/>
      <c r="E111"/>
      <c r="F111" s="51"/>
      <c r="G111"/>
      <c r="H111"/>
      <c r="I111" s="77"/>
      <c r="J111" s="80"/>
    </row>
    <row r="112" spans="2:10" ht="15.75" thickBot="1" x14ac:dyDescent="0.3">
      <c r="B112" s="145" t="s">
        <v>2</v>
      </c>
      <c r="C112" s="146"/>
      <c r="D112" s="146"/>
      <c r="E112" s="146"/>
      <c r="F112" s="57" t="s">
        <v>3</v>
      </c>
      <c r="G112" s="3" t="s">
        <v>4</v>
      </c>
      <c r="H112" s="3" t="s">
        <v>5</v>
      </c>
      <c r="I112" s="77"/>
      <c r="J112" s="78">
        <f>ROUND('Modelo de oferta económica'!F113,2)</f>
        <v>0</v>
      </c>
    </row>
    <row r="113" spans="2:10" ht="15.75" thickBot="1" x14ac:dyDescent="0.3">
      <c r="B113" s="5">
        <v>14</v>
      </c>
      <c r="C113" s="6" t="s">
        <v>29</v>
      </c>
      <c r="D113" s="159" t="s">
        <v>30</v>
      </c>
      <c r="E113" s="160"/>
      <c r="F113" s="75"/>
      <c r="G113" s="9">
        <v>92</v>
      </c>
      <c r="H113" s="8">
        <f>ROUND('Modelo de oferta económica'!J112*G113,2)</f>
        <v>0</v>
      </c>
      <c r="I113" s="79" t="str">
        <f>IF(ISBLANK('Modelo de oferta económica'!F113),"Es necesario completar el precio de esta partida, introduciendo un valor en la celda en naranja","")</f>
        <v>Es necesario completar el precio de esta partida, introduciendo un valor en la celda en naranja</v>
      </c>
      <c r="J113" s="80"/>
    </row>
    <row r="114" spans="2:10" ht="15.75" thickBot="1" x14ac:dyDescent="0.3">
      <c r="B114" s="156" t="s">
        <v>31</v>
      </c>
      <c r="C114" s="157"/>
      <c r="D114" s="157"/>
      <c r="E114" s="157"/>
      <c r="F114" s="157"/>
      <c r="G114" s="157"/>
      <c r="H114" s="158"/>
      <c r="I114" s="77"/>
      <c r="J114" s="80"/>
    </row>
    <row r="115" spans="2:10" ht="9.9499999999999993" customHeight="1" thickBot="1" x14ac:dyDescent="0.3">
      <c r="E115"/>
      <c r="F115" s="51"/>
      <c r="G115"/>
      <c r="H115"/>
      <c r="I115" s="77"/>
      <c r="J115" s="80"/>
    </row>
    <row r="116" spans="2:10" ht="15.75" thickBot="1" x14ac:dyDescent="0.3">
      <c r="B116" s="145" t="s">
        <v>2</v>
      </c>
      <c r="C116" s="146"/>
      <c r="D116" s="146"/>
      <c r="E116" s="146"/>
      <c r="F116" s="57" t="s">
        <v>3</v>
      </c>
      <c r="G116" s="3" t="s">
        <v>4</v>
      </c>
      <c r="H116" s="3" t="s">
        <v>5</v>
      </c>
      <c r="I116" s="77"/>
      <c r="J116" s="78">
        <f>ROUND('Modelo de oferta económica'!F117,2)</f>
        <v>0</v>
      </c>
    </row>
    <row r="117" spans="2:10" ht="15.75" thickBot="1" x14ac:dyDescent="0.3">
      <c r="B117" s="5">
        <v>15</v>
      </c>
      <c r="C117" s="6" t="s">
        <v>29</v>
      </c>
      <c r="D117" s="159" t="s">
        <v>32</v>
      </c>
      <c r="E117" s="160"/>
      <c r="F117" s="75"/>
      <c r="G117" s="9">
        <v>15</v>
      </c>
      <c r="H117" s="8">
        <f>ROUND('Modelo de oferta económica'!J116*G117,2)</f>
        <v>0</v>
      </c>
      <c r="I117" s="79" t="str">
        <f>IF(ISBLANK('Modelo de oferta económica'!F117),"Es necesario completar el precio de esta partida, introduciendo un valor en la celda en naranja","")</f>
        <v>Es necesario completar el precio de esta partida, introduciendo un valor en la celda en naranja</v>
      </c>
      <c r="J117" s="80"/>
    </row>
    <row r="118" spans="2:10" ht="15.75" thickBot="1" x14ac:dyDescent="0.3">
      <c r="B118" s="156" t="s">
        <v>33</v>
      </c>
      <c r="C118" s="157"/>
      <c r="D118" s="157"/>
      <c r="E118" s="157"/>
      <c r="F118" s="157"/>
      <c r="G118" s="157"/>
      <c r="H118" s="158"/>
      <c r="I118" s="77"/>
      <c r="J118" s="80"/>
    </row>
    <row r="119" spans="2:10" ht="9.9499999999999993" customHeight="1" thickBot="1" x14ac:dyDescent="0.3">
      <c r="D119" s="11"/>
      <c r="E119"/>
      <c r="F119" s="51"/>
      <c r="G119"/>
      <c r="H119"/>
      <c r="I119" s="77"/>
      <c r="J119" s="80"/>
    </row>
    <row r="120" spans="2:10" ht="15.75" thickBot="1" x14ac:dyDescent="0.3">
      <c r="B120" s="145" t="s">
        <v>2</v>
      </c>
      <c r="C120" s="146"/>
      <c r="D120" s="146"/>
      <c r="E120" s="146"/>
      <c r="F120" s="57" t="s">
        <v>279</v>
      </c>
      <c r="G120" s="3" t="s">
        <v>4</v>
      </c>
      <c r="H120" s="3" t="s">
        <v>5</v>
      </c>
      <c r="I120" s="77"/>
      <c r="J120" s="78">
        <f>ROUND('Modelo de oferta económica'!F121,2)</f>
        <v>0</v>
      </c>
    </row>
    <row r="121" spans="2:10" ht="15.75" thickBot="1" x14ac:dyDescent="0.3">
      <c r="B121" s="5">
        <v>16</v>
      </c>
      <c r="C121" s="6" t="s">
        <v>278</v>
      </c>
      <c r="D121" s="159" t="s">
        <v>34</v>
      </c>
      <c r="E121" s="160"/>
      <c r="F121" s="75"/>
      <c r="G121" s="6">
        <v>1</v>
      </c>
      <c r="H121" s="8">
        <f>ROUND('Modelo de oferta económica'!J120*G121,2)</f>
        <v>0</v>
      </c>
      <c r="I121" s="79" t="str">
        <f>IF(ISBLANK('Modelo de oferta económica'!F121),"Es necesario completar el precio de esta partida, introduciendo un valor en la celda en naranja","")</f>
        <v>Es necesario completar el precio de esta partida, introduciendo un valor en la celda en naranja</v>
      </c>
      <c r="J121" s="80"/>
    </row>
    <row r="122" spans="2:10" ht="15.75" thickBot="1" x14ac:dyDescent="0.3">
      <c r="B122" s="156" t="s">
        <v>35</v>
      </c>
      <c r="C122" s="157"/>
      <c r="D122" s="157"/>
      <c r="E122" s="157"/>
      <c r="F122" s="157"/>
      <c r="G122" s="157"/>
      <c r="H122" s="158"/>
      <c r="I122" s="77"/>
      <c r="J122" s="80"/>
    </row>
    <row r="123" spans="2:10" ht="9.9499999999999993" customHeight="1" thickBot="1" x14ac:dyDescent="0.3">
      <c r="D123" s="11"/>
      <c r="E123"/>
      <c r="F123" s="51"/>
      <c r="G123"/>
      <c r="H123"/>
      <c r="I123" s="77"/>
      <c r="J123" s="80"/>
    </row>
    <row r="124" spans="2:10" ht="15.75" thickBot="1" x14ac:dyDescent="0.3">
      <c r="B124" s="145" t="s">
        <v>2</v>
      </c>
      <c r="C124" s="146"/>
      <c r="D124" s="146"/>
      <c r="E124" s="146"/>
      <c r="F124" s="57" t="s">
        <v>3</v>
      </c>
      <c r="G124" s="3" t="s">
        <v>4</v>
      </c>
      <c r="H124" s="3" t="s">
        <v>5</v>
      </c>
      <c r="I124" s="77"/>
      <c r="J124" s="78">
        <f>ROUND('Modelo de oferta económica'!F125,2)</f>
        <v>0</v>
      </c>
    </row>
    <row r="125" spans="2:10" ht="15.75" thickBot="1" x14ac:dyDescent="0.3">
      <c r="B125" s="5">
        <v>17</v>
      </c>
      <c r="C125" s="6" t="s">
        <v>29</v>
      </c>
      <c r="D125" s="159" t="s">
        <v>36</v>
      </c>
      <c r="E125" s="160"/>
      <c r="F125" s="75"/>
      <c r="G125" s="9">
        <v>11</v>
      </c>
      <c r="H125" s="8">
        <f>ROUND('Modelo de oferta económica'!J124*G125,2)</f>
        <v>0</v>
      </c>
      <c r="I125" s="79" t="str">
        <f>IF(ISBLANK('Modelo de oferta económica'!F125),"Es necesario completar el precio de esta partida, introduciendo un valor en la celda en naranja","")</f>
        <v>Es necesario completar el precio de esta partida, introduciendo un valor en la celda en naranja</v>
      </c>
      <c r="J125" s="80"/>
    </row>
    <row r="126" spans="2:10" ht="15.75" thickBot="1" x14ac:dyDescent="0.3">
      <c r="B126" s="156" t="s">
        <v>37</v>
      </c>
      <c r="C126" s="157"/>
      <c r="D126" s="157"/>
      <c r="E126" s="157"/>
      <c r="F126" s="157"/>
      <c r="G126" s="157"/>
      <c r="H126" s="158"/>
      <c r="I126" s="77"/>
      <c r="J126" s="80"/>
    </row>
    <row r="127" spans="2:10" ht="9.9499999999999993" customHeight="1" thickBot="1" x14ac:dyDescent="0.3">
      <c r="B127" s="2"/>
      <c r="C127" s="19"/>
      <c r="D127" s="10"/>
      <c r="E127" s="20"/>
      <c r="F127" s="53"/>
      <c r="G127" s="21"/>
      <c r="H127" s="20"/>
      <c r="I127" s="77"/>
      <c r="J127" s="80"/>
    </row>
    <row r="128" spans="2:10" ht="15.75" thickBot="1" x14ac:dyDescent="0.3">
      <c r="B128" s="145" t="s">
        <v>2</v>
      </c>
      <c r="C128" s="146"/>
      <c r="D128" s="146"/>
      <c r="E128" s="146"/>
      <c r="F128" s="57" t="s">
        <v>3</v>
      </c>
      <c r="G128" s="3" t="s">
        <v>4</v>
      </c>
      <c r="H128" s="3" t="s">
        <v>5</v>
      </c>
      <c r="I128" s="77"/>
      <c r="J128" s="78">
        <f>ROUND('Modelo de oferta económica'!F129,2)</f>
        <v>0</v>
      </c>
    </row>
    <row r="129" spans="2:10" ht="15.75" thickBot="1" x14ac:dyDescent="0.3">
      <c r="B129" s="5">
        <v>18</v>
      </c>
      <c r="C129" s="6" t="s">
        <v>29</v>
      </c>
      <c r="D129" s="159" t="s">
        <v>38</v>
      </c>
      <c r="E129" s="160"/>
      <c r="F129" s="75"/>
      <c r="G129" s="9">
        <v>1</v>
      </c>
      <c r="H129" s="8">
        <f>ROUND('Modelo de oferta económica'!J128*G129,2)</f>
        <v>0</v>
      </c>
      <c r="I129" s="79" t="str">
        <f>IF(ISBLANK('Modelo de oferta económica'!F129),"Es necesario completar el precio de esta partida, introduciendo un valor en la celda en naranja","")</f>
        <v>Es necesario completar el precio de esta partida, introduciendo un valor en la celda en naranja</v>
      </c>
    </row>
    <row r="130" spans="2:10" ht="15.75" thickBot="1" x14ac:dyDescent="0.3">
      <c r="B130" s="156" t="s">
        <v>39</v>
      </c>
      <c r="C130" s="157"/>
      <c r="D130" s="157"/>
      <c r="E130" s="157"/>
      <c r="F130" s="157"/>
      <c r="G130" s="157"/>
      <c r="H130" s="158"/>
      <c r="I130" s="77"/>
    </row>
    <row r="131" spans="2:10" ht="15.95" customHeight="1" thickBot="1" x14ac:dyDescent="0.3"/>
    <row r="132" spans="2:10" ht="27.75" customHeight="1" thickBot="1" x14ac:dyDescent="0.3">
      <c r="B132" s="152" t="s">
        <v>40</v>
      </c>
      <c r="C132" s="153"/>
      <c r="D132" s="154" t="s">
        <v>41</v>
      </c>
      <c r="E132" s="155"/>
      <c r="F132" s="155"/>
      <c r="G132" s="155"/>
      <c r="H132" s="38">
        <f>+H135+H141+H145+H149+H153+H157+H161+H165+H169+H173+H177+H181+H185+H189+H193+H197+H201+H205+H209+H213</f>
        <v>0</v>
      </c>
      <c r="I132" s="76">
        <f xml:space="preserve"> COUNTIF(I135:I213,"Es necesario completar el precio de esta partida, introduciendo un valor en la celda en naranja")</f>
        <v>20</v>
      </c>
      <c r="J132" s="80"/>
    </row>
    <row r="133" spans="2:10" ht="9.9499999999999993" customHeight="1" thickBot="1" x14ac:dyDescent="0.3">
      <c r="E133"/>
      <c r="F133" s="51"/>
      <c r="G133"/>
      <c r="H133" s="1"/>
      <c r="J133" s="80"/>
    </row>
    <row r="134" spans="2:10" ht="15.75" thickBot="1" x14ac:dyDescent="0.3">
      <c r="B134" s="145" t="s">
        <v>2</v>
      </c>
      <c r="C134" s="146"/>
      <c r="D134" s="146"/>
      <c r="E134" s="146"/>
      <c r="F134" s="57" t="s">
        <v>279</v>
      </c>
      <c r="G134" s="3" t="s">
        <v>4</v>
      </c>
      <c r="H134" s="3" t="s">
        <v>5</v>
      </c>
      <c r="J134" s="78">
        <f>ROUND(F135,2)</f>
        <v>0</v>
      </c>
    </row>
    <row r="135" spans="2:10" ht="15.75" thickBot="1" x14ac:dyDescent="0.3">
      <c r="B135" s="5">
        <v>19</v>
      </c>
      <c r="C135" s="6" t="s">
        <v>278</v>
      </c>
      <c r="D135" s="159" t="s">
        <v>7</v>
      </c>
      <c r="E135" s="160"/>
      <c r="F135" s="75"/>
      <c r="G135" s="6">
        <v>1</v>
      </c>
      <c r="H135" s="8">
        <f>ROUND(J134*G135,2)</f>
        <v>0</v>
      </c>
      <c r="I135" s="79" t="str">
        <f>IF(ISBLANK('Modelo de oferta económica'!F135),"Es necesario completar el precio de esta partida, introduciendo un valor en la celda en naranja","")</f>
        <v>Es necesario completar el precio de esta partida, introduciendo un valor en la celda en naranja</v>
      </c>
      <c r="J135" s="80"/>
    </row>
    <row r="136" spans="2:10" ht="25.5" customHeight="1" x14ac:dyDescent="0.25">
      <c r="B136" s="162" t="s">
        <v>42</v>
      </c>
      <c r="C136" s="163"/>
      <c r="D136" s="163"/>
      <c r="E136" s="163"/>
      <c r="F136" s="163"/>
      <c r="G136" s="163"/>
      <c r="H136" s="164"/>
      <c r="J136" s="80"/>
    </row>
    <row r="137" spans="2:10" ht="25.5" customHeight="1" x14ac:dyDescent="0.25">
      <c r="B137" s="169" t="s">
        <v>44</v>
      </c>
      <c r="C137" s="170"/>
      <c r="D137" s="170"/>
      <c r="E137" s="170"/>
      <c r="F137" s="170"/>
      <c r="G137" s="170"/>
      <c r="H137" s="171"/>
      <c r="J137" s="80"/>
    </row>
    <row r="138" spans="2:10" ht="15.75" thickBot="1" x14ac:dyDescent="0.3">
      <c r="B138" s="165" t="s">
        <v>45</v>
      </c>
      <c r="C138" s="166"/>
      <c r="D138" s="166"/>
      <c r="E138" s="166"/>
      <c r="F138" s="166"/>
      <c r="G138" s="166"/>
      <c r="H138" s="167"/>
      <c r="J138" s="80"/>
    </row>
    <row r="139" spans="2:10" ht="9.9499999999999993" customHeight="1" thickBot="1" x14ac:dyDescent="0.3">
      <c r="D139" s="11"/>
      <c r="E139"/>
      <c r="F139" s="51"/>
      <c r="G139"/>
      <c r="H139" s="1"/>
      <c r="J139" s="80"/>
    </row>
    <row r="140" spans="2:10" ht="15.75" thickBot="1" x14ac:dyDescent="0.3">
      <c r="B140" s="145" t="s">
        <v>2</v>
      </c>
      <c r="C140" s="146"/>
      <c r="D140" s="146"/>
      <c r="E140" s="146"/>
      <c r="F140" s="57" t="s">
        <v>279</v>
      </c>
      <c r="G140" s="3" t="s">
        <v>4</v>
      </c>
      <c r="H140" s="3" t="s">
        <v>5</v>
      </c>
      <c r="J140" s="78">
        <f>ROUND(F141,2)</f>
        <v>0</v>
      </c>
    </row>
    <row r="141" spans="2:10" ht="15.75" thickBot="1" x14ac:dyDescent="0.3">
      <c r="B141" s="5">
        <v>20</v>
      </c>
      <c r="C141" s="6" t="s">
        <v>278</v>
      </c>
      <c r="D141" s="159" t="s">
        <v>9</v>
      </c>
      <c r="E141" s="160"/>
      <c r="F141" s="75"/>
      <c r="G141" s="6">
        <v>1</v>
      </c>
      <c r="H141" s="8">
        <f>ROUND(J140*G141,2)</f>
        <v>0</v>
      </c>
      <c r="I141" s="79" t="str">
        <f>IF(ISBLANK('Modelo de oferta económica'!F141),"Es necesario completar el precio de esta partida, introduciendo un valor en la celda en naranja","")</f>
        <v>Es necesario completar el precio de esta partida, introduciendo un valor en la celda en naranja</v>
      </c>
      <c r="J141" s="80"/>
    </row>
    <row r="142" spans="2:10" ht="38.25" customHeight="1" thickBot="1" x14ac:dyDescent="0.3">
      <c r="B142" s="156" t="s">
        <v>280</v>
      </c>
      <c r="C142" s="157"/>
      <c r="D142" s="157"/>
      <c r="E142" s="157"/>
      <c r="F142" s="157"/>
      <c r="G142" s="157"/>
      <c r="H142" s="158"/>
      <c r="J142" s="80"/>
    </row>
    <row r="143" spans="2:10" ht="9.9499999999999993" customHeight="1" thickBot="1" x14ac:dyDescent="0.3">
      <c r="D143" s="11"/>
      <c r="E143"/>
      <c r="F143" s="51"/>
      <c r="G143"/>
      <c r="H143" s="1"/>
      <c r="J143" s="80"/>
    </row>
    <row r="144" spans="2:10" ht="15.75" thickBot="1" x14ac:dyDescent="0.3">
      <c r="B144" s="145" t="s">
        <v>2</v>
      </c>
      <c r="C144" s="146"/>
      <c r="D144" s="146"/>
      <c r="E144" s="146"/>
      <c r="F144" s="57" t="s">
        <v>3</v>
      </c>
      <c r="G144" s="3" t="s">
        <v>4</v>
      </c>
      <c r="H144" s="3" t="s">
        <v>5</v>
      </c>
      <c r="J144" s="78">
        <f>ROUND(F145,2)</f>
        <v>0</v>
      </c>
    </row>
    <row r="145" spans="2:10" ht="15.75" thickBot="1" x14ac:dyDescent="0.3">
      <c r="B145" s="5">
        <v>21</v>
      </c>
      <c r="C145" s="6" t="s">
        <v>10</v>
      </c>
      <c r="D145" s="159" t="s">
        <v>11</v>
      </c>
      <c r="E145" s="160"/>
      <c r="F145" s="75"/>
      <c r="G145" s="9">
        <v>35</v>
      </c>
      <c r="H145" s="8">
        <f>ROUND(J144*G145,2)</f>
        <v>0</v>
      </c>
      <c r="I145" s="79" t="str">
        <f>IF(ISBLANK('Modelo de oferta económica'!F145),"Es necesario completar el precio de esta partida, introduciendo un valor en la celda en naranja","")</f>
        <v>Es necesario completar el precio de esta partida, introduciendo un valor en la celda en naranja</v>
      </c>
      <c r="J145" s="80"/>
    </row>
    <row r="146" spans="2:10" ht="34.5" customHeight="1" thickBot="1" x14ac:dyDescent="0.3">
      <c r="B146" s="156" t="s">
        <v>46</v>
      </c>
      <c r="C146" s="157"/>
      <c r="D146" s="157"/>
      <c r="E146" s="157"/>
      <c r="F146" s="157"/>
      <c r="G146" s="157"/>
      <c r="H146" s="158"/>
      <c r="J146" s="80"/>
    </row>
    <row r="147" spans="2:10" ht="9.9499999999999993" customHeight="1" thickBot="1" x14ac:dyDescent="0.3">
      <c r="D147" s="11"/>
      <c r="E147"/>
      <c r="F147" s="51"/>
      <c r="G147"/>
      <c r="H147" s="1"/>
      <c r="J147" s="80"/>
    </row>
    <row r="148" spans="2:10" ht="15.75" thickBot="1" x14ac:dyDescent="0.3">
      <c r="B148" s="145" t="s">
        <v>2</v>
      </c>
      <c r="C148" s="146"/>
      <c r="D148" s="146"/>
      <c r="E148" s="146"/>
      <c r="F148" s="57" t="s">
        <v>3</v>
      </c>
      <c r="G148" s="3" t="s">
        <v>4</v>
      </c>
      <c r="H148" s="3" t="s">
        <v>5</v>
      </c>
      <c r="J148" s="78">
        <f>ROUND(F149,2)</f>
        <v>0</v>
      </c>
    </row>
    <row r="149" spans="2:10" ht="20.25" customHeight="1" thickBot="1" x14ac:dyDescent="0.3">
      <c r="B149" s="5">
        <v>22</v>
      </c>
      <c r="C149" s="6" t="s">
        <v>10</v>
      </c>
      <c r="D149" s="159" t="s">
        <v>15</v>
      </c>
      <c r="E149" s="160"/>
      <c r="F149" s="75"/>
      <c r="G149" s="9">
        <v>12</v>
      </c>
      <c r="H149" s="8">
        <f>ROUND(J148*G149,2)</f>
        <v>0</v>
      </c>
      <c r="I149" s="79" t="str">
        <f>IF(ISBLANK('Modelo de oferta económica'!F149),"Es necesario completar el precio de esta partida, introduciendo un valor en la celda en naranja","")</f>
        <v>Es necesario completar el precio de esta partida, introduciendo un valor en la celda en naranja</v>
      </c>
      <c r="J149" s="80"/>
    </row>
    <row r="150" spans="2:10" ht="45" customHeight="1" thickBot="1" x14ac:dyDescent="0.3">
      <c r="B150" s="156" t="s">
        <v>16</v>
      </c>
      <c r="C150" s="157"/>
      <c r="D150" s="157"/>
      <c r="E150" s="157"/>
      <c r="F150" s="157"/>
      <c r="G150" s="157"/>
      <c r="H150" s="158"/>
      <c r="J150" s="80"/>
    </row>
    <row r="151" spans="2:10" ht="9.9499999999999993" customHeight="1" thickBot="1" x14ac:dyDescent="0.3">
      <c r="B151" s="17"/>
      <c r="E151"/>
      <c r="F151" s="51"/>
      <c r="G151"/>
      <c r="H151"/>
      <c r="J151" s="80"/>
    </row>
    <row r="152" spans="2:10" ht="15.75" thickBot="1" x14ac:dyDescent="0.3">
      <c r="B152" s="145" t="s">
        <v>2</v>
      </c>
      <c r="C152" s="146"/>
      <c r="D152" s="146"/>
      <c r="E152" s="146"/>
      <c r="F152" s="57" t="s">
        <v>3</v>
      </c>
      <c r="G152" s="3" t="s">
        <v>4</v>
      </c>
      <c r="H152" s="3" t="s">
        <v>5</v>
      </c>
      <c r="J152" s="78">
        <f>ROUND(F153,2)</f>
        <v>0</v>
      </c>
    </row>
    <row r="153" spans="2:10" ht="15.75" thickBot="1" x14ac:dyDescent="0.3">
      <c r="B153" s="5">
        <v>23</v>
      </c>
      <c r="C153" s="6" t="s">
        <v>10</v>
      </c>
      <c r="D153" s="159" t="s">
        <v>17</v>
      </c>
      <c r="E153" s="160"/>
      <c r="F153" s="75"/>
      <c r="G153" s="9">
        <v>957</v>
      </c>
      <c r="H153" s="8">
        <f>ROUND(J152*G153,2)</f>
        <v>0</v>
      </c>
      <c r="I153" s="79" t="str">
        <f>IF(ISBLANK('Modelo de oferta económica'!F153),"Es necesario completar el precio de esta partida, introduciendo un valor en la celda en naranja","")</f>
        <v>Es necesario completar el precio de esta partida, introduciendo un valor en la celda en naranja</v>
      </c>
      <c r="J153" s="80"/>
    </row>
    <row r="154" spans="2:10" ht="36" customHeight="1" thickBot="1" x14ac:dyDescent="0.3">
      <c r="B154" s="156" t="s">
        <v>21</v>
      </c>
      <c r="C154" s="157"/>
      <c r="D154" s="157"/>
      <c r="E154" s="157"/>
      <c r="F154" s="157"/>
      <c r="G154" s="157"/>
      <c r="H154" s="158"/>
      <c r="J154" s="80"/>
    </row>
    <row r="155" spans="2:10" ht="9.9499999999999993" customHeight="1" thickBot="1" x14ac:dyDescent="0.3">
      <c r="D155" s="11"/>
      <c r="E155"/>
      <c r="F155" s="51"/>
      <c r="G155"/>
      <c r="H155"/>
      <c r="J155" s="80"/>
    </row>
    <row r="156" spans="2:10" ht="15.75" thickBot="1" x14ac:dyDescent="0.3">
      <c r="B156" s="145" t="s">
        <v>2</v>
      </c>
      <c r="C156" s="146"/>
      <c r="D156" s="146"/>
      <c r="E156" s="146"/>
      <c r="F156" s="57" t="s">
        <v>3</v>
      </c>
      <c r="G156" s="3" t="s">
        <v>4</v>
      </c>
      <c r="H156" s="3" t="s">
        <v>5</v>
      </c>
      <c r="J156" s="78">
        <f>ROUND(F157,2)</f>
        <v>0</v>
      </c>
    </row>
    <row r="157" spans="2:10" ht="15.75" thickBot="1" x14ac:dyDescent="0.3">
      <c r="B157" s="5">
        <v>24</v>
      </c>
      <c r="C157" s="6" t="s">
        <v>10</v>
      </c>
      <c r="D157" s="159" t="s">
        <v>17</v>
      </c>
      <c r="E157" s="160"/>
      <c r="F157" s="75"/>
      <c r="G157" s="9">
        <v>133</v>
      </c>
      <c r="H157" s="8">
        <f>ROUND(J156*G157,2)</f>
        <v>0</v>
      </c>
      <c r="I157" s="79" t="str">
        <f>IF(ISBLANK('Modelo de oferta económica'!F157),"Es necesario completar el precio de esta partida, introduciendo un valor en la celda en naranja","")</f>
        <v>Es necesario completar el precio de esta partida, introduciendo un valor en la celda en naranja</v>
      </c>
      <c r="J157" s="80"/>
    </row>
    <row r="158" spans="2:10" ht="38.25" customHeight="1" thickBot="1" x14ac:dyDescent="0.3">
      <c r="B158" s="156" t="s">
        <v>18</v>
      </c>
      <c r="C158" s="157"/>
      <c r="D158" s="157"/>
      <c r="E158" s="157"/>
      <c r="F158" s="157"/>
      <c r="G158" s="157"/>
      <c r="H158" s="158"/>
      <c r="J158" s="80"/>
    </row>
    <row r="159" spans="2:10" ht="9.9499999999999993" customHeight="1" thickBot="1" x14ac:dyDescent="0.3">
      <c r="D159" s="11"/>
      <c r="E159"/>
      <c r="F159" s="51"/>
      <c r="G159"/>
      <c r="H159"/>
      <c r="J159" s="80"/>
    </row>
    <row r="160" spans="2:10" ht="15.75" thickBot="1" x14ac:dyDescent="0.3">
      <c r="B160" s="145" t="s">
        <v>2</v>
      </c>
      <c r="C160" s="146"/>
      <c r="D160" s="146"/>
      <c r="E160" s="146"/>
      <c r="F160" s="57" t="s">
        <v>3</v>
      </c>
      <c r="G160" s="3" t="s">
        <v>4</v>
      </c>
      <c r="H160" s="3" t="s">
        <v>5</v>
      </c>
      <c r="J160" s="78">
        <f>ROUND(F161,2)</f>
        <v>0</v>
      </c>
    </row>
    <row r="161" spans="2:10" ht="15.75" thickBot="1" x14ac:dyDescent="0.3">
      <c r="B161" s="5">
        <v>25</v>
      </c>
      <c r="C161" s="6" t="s">
        <v>10</v>
      </c>
      <c r="D161" s="159" t="s">
        <v>17</v>
      </c>
      <c r="E161" s="160"/>
      <c r="F161" s="75"/>
      <c r="G161" s="9">
        <v>133</v>
      </c>
      <c r="H161" s="8">
        <f>ROUND(J160*G161,2)</f>
        <v>0</v>
      </c>
      <c r="I161" s="79" t="str">
        <f>IF(ISBLANK('Modelo de oferta económica'!F161),"Es necesario completar el precio de esta partida, introduciendo un valor en la celda en naranja","")</f>
        <v>Es necesario completar el precio de esta partida, introduciendo un valor en la celda en naranja</v>
      </c>
      <c r="J161" s="80"/>
    </row>
    <row r="162" spans="2:10" ht="38.25" customHeight="1" thickBot="1" x14ac:dyDescent="0.3">
      <c r="B162" s="156" t="s">
        <v>47</v>
      </c>
      <c r="C162" s="157"/>
      <c r="D162" s="157"/>
      <c r="E162" s="157"/>
      <c r="F162" s="157"/>
      <c r="G162" s="157"/>
      <c r="H162" s="158"/>
      <c r="J162" s="80"/>
    </row>
    <row r="163" spans="2:10" ht="9.9499999999999993" customHeight="1" thickBot="1" x14ac:dyDescent="0.3">
      <c r="D163" s="11"/>
      <c r="E163"/>
      <c r="F163" s="51"/>
      <c r="G163"/>
      <c r="H163"/>
      <c r="J163" s="80"/>
    </row>
    <row r="164" spans="2:10" ht="15.75" thickBot="1" x14ac:dyDescent="0.3">
      <c r="B164" s="145" t="s">
        <v>2</v>
      </c>
      <c r="C164" s="146"/>
      <c r="D164" s="146"/>
      <c r="E164" s="146"/>
      <c r="F164" s="57" t="s">
        <v>3</v>
      </c>
      <c r="G164" s="3" t="s">
        <v>4</v>
      </c>
      <c r="H164" s="3" t="s">
        <v>5</v>
      </c>
      <c r="J164" s="78">
        <f>ROUND(F165,2)</f>
        <v>0</v>
      </c>
    </row>
    <row r="165" spans="2:10" ht="15.75" thickBot="1" x14ac:dyDescent="0.3">
      <c r="B165" s="5">
        <v>26</v>
      </c>
      <c r="C165" s="6" t="s">
        <v>10</v>
      </c>
      <c r="D165" s="159" t="s">
        <v>17</v>
      </c>
      <c r="E165" s="160"/>
      <c r="F165" s="75"/>
      <c r="G165" s="9">
        <v>445</v>
      </c>
      <c r="H165" s="8">
        <f>ROUND(J164*G165,2)</f>
        <v>0</v>
      </c>
      <c r="I165" s="79" t="str">
        <f>IF(ISBLANK('Modelo de oferta económica'!F165),"Es necesario completar el precio de esta partida, introduciendo un valor en la celda en naranja","")</f>
        <v>Es necesario completar el precio de esta partida, introduciendo un valor en la celda en naranja</v>
      </c>
      <c r="J165" s="80"/>
    </row>
    <row r="166" spans="2:10" ht="33.75" customHeight="1" thickBot="1" x14ac:dyDescent="0.3">
      <c r="B166" s="156" t="s">
        <v>48</v>
      </c>
      <c r="C166" s="157"/>
      <c r="D166" s="157"/>
      <c r="E166" s="157"/>
      <c r="F166" s="157"/>
      <c r="G166" s="157"/>
      <c r="H166" s="158"/>
      <c r="J166" s="80"/>
    </row>
    <row r="167" spans="2:10" ht="9.9499999999999993" customHeight="1" thickBot="1" x14ac:dyDescent="0.3">
      <c r="D167" s="11"/>
      <c r="E167"/>
      <c r="F167" s="51"/>
      <c r="G167"/>
      <c r="H167" s="1"/>
      <c r="J167" s="80"/>
    </row>
    <row r="168" spans="2:10" ht="15.75" thickBot="1" x14ac:dyDescent="0.3">
      <c r="B168" s="145" t="s">
        <v>2</v>
      </c>
      <c r="C168" s="146"/>
      <c r="D168" s="146"/>
      <c r="E168" s="146"/>
      <c r="F168" s="57" t="s">
        <v>3</v>
      </c>
      <c r="G168" s="3" t="s">
        <v>4</v>
      </c>
      <c r="H168" s="3" t="s">
        <v>5</v>
      </c>
      <c r="J168" s="78">
        <f>ROUND(F169,2)</f>
        <v>0</v>
      </c>
    </row>
    <row r="169" spans="2:10" ht="15.75" thickBot="1" x14ac:dyDescent="0.3">
      <c r="B169" s="5">
        <v>27</v>
      </c>
      <c r="C169" s="6" t="s">
        <v>10</v>
      </c>
      <c r="D169" s="159" t="s">
        <v>17</v>
      </c>
      <c r="E169" s="160"/>
      <c r="F169" s="75"/>
      <c r="G169" s="9">
        <v>160</v>
      </c>
      <c r="H169" s="8">
        <f>ROUND(J168*G169,2)</f>
        <v>0</v>
      </c>
      <c r="I169" s="79" t="str">
        <f>IF(ISBLANK('Modelo de oferta económica'!F169),"Es necesario completar el precio de esta partida, introduciendo un valor en la celda en naranja","")</f>
        <v>Es necesario completar el precio de esta partida, introduciendo un valor en la celda en naranja</v>
      </c>
      <c r="J169" s="80"/>
    </row>
    <row r="170" spans="2:10" ht="27" customHeight="1" thickBot="1" x14ac:dyDescent="0.3">
      <c r="B170" s="156" t="s">
        <v>49</v>
      </c>
      <c r="C170" s="157"/>
      <c r="D170" s="157"/>
      <c r="E170" s="157"/>
      <c r="F170" s="157"/>
      <c r="G170" s="157"/>
      <c r="H170" s="158"/>
      <c r="J170" s="80"/>
    </row>
    <row r="171" spans="2:10" ht="9.9499999999999993" customHeight="1" thickBot="1" x14ac:dyDescent="0.3">
      <c r="D171" s="11"/>
      <c r="E171"/>
      <c r="F171" s="51"/>
      <c r="G171"/>
      <c r="H171"/>
      <c r="J171" s="80"/>
    </row>
    <row r="172" spans="2:10" ht="15.75" thickBot="1" x14ac:dyDescent="0.3">
      <c r="B172" s="145" t="s">
        <v>2</v>
      </c>
      <c r="C172" s="146"/>
      <c r="D172" s="146"/>
      <c r="E172" s="146"/>
      <c r="F172" s="57" t="s">
        <v>3</v>
      </c>
      <c r="G172" s="3" t="s">
        <v>4</v>
      </c>
      <c r="H172" s="3" t="s">
        <v>5</v>
      </c>
      <c r="J172" s="78">
        <f>ROUND(F173,2)</f>
        <v>0</v>
      </c>
    </row>
    <row r="173" spans="2:10" ht="15.75" thickBot="1" x14ac:dyDescent="0.3">
      <c r="B173" s="5">
        <v>28</v>
      </c>
      <c r="C173" s="6" t="s">
        <v>10</v>
      </c>
      <c r="D173" s="159" t="s">
        <v>50</v>
      </c>
      <c r="E173" s="160"/>
      <c r="F173" s="75"/>
      <c r="G173" s="9">
        <v>748</v>
      </c>
      <c r="H173" s="8">
        <f>ROUND(J172*G173,2)</f>
        <v>0</v>
      </c>
      <c r="I173" s="79" t="str">
        <f>IF(ISBLANK('Modelo de oferta económica'!F173),"Es necesario completar el precio de esta partida, introduciendo un valor en la celda en naranja","")</f>
        <v>Es necesario completar el precio de esta partida, introduciendo un valor en la celda en naranja</v>
      </c>
      <c r="J173" s="80"/>
    </row>
    <row r="174" spans="2:10" ht="47.25" customHeight="1" thickBot="1" x14ac:dyDescent="0.3">
      <c r="B174" s="156" t="s">
        <v>23</v>
      </c>
      <c r="C174" s="157"/>
      <c r="D174" s="157"/>
      <c r="E174" s="157"/>
      <c r="F174" s="157"/>
      <c r="G174" s="157"/>
      <c r="H174" s="158"/>
      <c r="J174" s="80"/>
    </row>
    <row r="175" spans="2:10" ht="9.9499999999999993" customHeight="1" thickBot="1" x14ac:dyDescent="0.3">
      <c r="D175" s="11"/>
      <c r="E175"/>
      <c r="F175" s="51"/>
      <c r="G175"/>
      <c r="H175"/>
      <c r="J175" s="80"/>
    </row>
    <row r="176" spans="2:10" ht="15.75" thickBot="1" x14ac:dyDescent="0.3">
      <c r="B176" s="145" t="s">
        <v>2</v>
      </c>
      <c r="C176" s="146"/>
      <c r="D176" s="146"/>
      <c r="E176" s="146"/>
      <c r="F176" s="57" t="s">
        <v>3</v>
      </c>
      <c r="G176" s="3" t="s">
        <v>4</v>
      </c>
      <c r="H176" s="3" t="s">
        <v>5</v>
      </c>
      <c r="J176" s="78">
        <f>ROUND(F177,2)</f>
        <v>0</v>
      </c>
    </row>
    <row r="177" spans="2:10" ht="15.75" thickBot="1" x14ac:dyDescent="0.3">
      <c r="B177" s="5">
        <v>29</v>
      </c>
      <c r="C177" s="6" t="s">
        <v>10</v>
      </c>
      <c r="D177" s="159" t="s">
        <v>51</v>
      </c>
      <c r="E177" s="160"/>
      <c r="F177" s="75"/>
      <c r="G177" s="9">
        <v>56</v>
      </c>
      <c r="H177" s="8">
        <f>ROUND(J176*G177,2)</f>
        <v>0</v>
      </c>
      <c r="I177" s="79" t="str">
        <f>IF(ISBLANK('Modelo de oferta económica'!F177),"Es necesario completar el precio de esta partida, introduciendo un valor en la celda en naranja","")</f>
        <v>Es necesario completar el precio de esta partida, introduciendo un valor en la celda en naranja</v>
      </c>
      <c r="J177" s="80"/>
    </row>
    <row r="178" spans="2:10" ht="47.25" customHeight="1" thickBot="1" x14ac:dyDescent="0.3">
      <c r="B178" s="156" t="s">
        <v>52</v>
      </c>
      <c r="C178" s="157"/>
      <c r="D178" s="157"/>
      <c r="E178" s="157"/>
      <c r="F178" s="157"/>
      <c r="G178" s="157"/>
      <c r="H178" s="158"/>
      <c r="J178" s="80"/>
    </row>
    <row r="179" spans="2:10" ht="9.9499999999999993" customHeight="1" thickBot="1" x14ac:dyDescent="0.3">
      <c r="D179" s="11"/>
      <c r="E179"/>
      <c r="F179" s="51"/>
      <c r="G179"/>
      <c r="H179"/>
      <c r="J179" s="80"/>
    </row>
    <row r="180" spans="2:10" ht="15.75" thickBot="1" x14ac:dyDescent="0.3">
      <c r="B180" s="145" t="s">
        <v>2</v>
      </c>
      <c r="C180" s="146"/>
      <c r="D180" s="146"/>
      <c r="E180" s="146"/>
      <c r="F180" s="57" t="s">
        <v>3</v>
      </c>
      <c r="G180" s="3" t="s">
        <v>4</v>
      </c>
      <c r="H180" s="3" t="s">
        <v>5</v>
      </c>
      <c r="J180" s="78">
        <f>ROUND(F181,2)</f>
        <v>0</v>
      </c>
    </row>
    <row r="181" spans="2:10" ht="15.75" thickBot="1" x14ac:dyDescent="0.3">
      <c r="B181" s="5">
        <v>30</v>
      </c>
      <c r="C181" s="6" t="s">
        <v>10</v>
      </c>
      <c r="D181" s="177" t="s">
        <v>24</v>
      </c>
      <c r="E181" s="178"/>
      <c r="F181" s="75"/>
      <c r="G181" s="9">
        <v>30</v>
      </c>
      <c r="H181" s="8">
        <f>ROUND(J180*G181,2)</f>
        <v>0</v>
      </c>
      <c r="I181" s="79" t="str">
        <f>IF(ISBLANK('Modelo de oferta económica'!F181),"Es necesario completar el precio de esta partida, introduciendo un valor en la celda en naranja","")</f>
        <v>Es necesario completar el precio de esta partida, introduciendo un valor en la celda en naranja</v>
      </c>
      <c r="J181" s="80"/>
    </row>
    <row r="182" spans="2:10" ht="27" customHeight="1" thickBot="1" x14ac:dyDescent="0.3">
      <c r="B182" s="156" t="s">
        <v>53</v>
      </c>
      <c r="C182" s="157"/>
      <c r="D182" s="157"/>
      <c r="E182" s="157"/>
      <c r="F182" s="157"/>
      <c r="G182" s="157"/>
      <c r="H182" s="158"/>
      <c r="J182" s="80"/>
    </row>
    <row r="183" spans="2:10" ht="9.9499999999999993" customHeight="1" thickBot="1" x14ac:dyDescent="0.3">
      <c r="B183" s="2"/>
      <c r="C183" s="19"/>
      <c r="D183" s="10"/>
      <c r="E183" s="20"/>
      <c r="F183" s="53"/>
      <c r="G183" s="21"/>
      <c r="H183" s="20"/>
      <c r="J183" s="80"/>
    </row>
    <row r="184" spans="2:10" ht="15.75" thickBot="1" x14ac:dyDescent="0.3">
      <c r="B184" s="145" t="s">
        <v>2</v>
      </c>
      <c r="C184" s="146"/>
      <c r="D184" s="146"/>
      <c r="E184" s="146"/>
      <c r="F184" s="57" t="s">
        <v>3</v>
      </c>
      <c r="G184" s="3" t="s">
        <v>4</v>
      </c>
      <c r="H184" s="3" t="s">
        <v>5</v>
      </c>
      <c r="J184" s="78">
        <f>ROUND(F185,2)</f>
        <v>0</v>
      </c>
    </row>
    <row r="185" spans="2:10" ht="15.75" thickBot="1" x14ac:dyDescent="0.3">
      <c r="B185" s="5">
        <v>31</v>
      </c>
      <c r="C185" s="6" t="s">
        <v>10</v>
      </c>
      <c r="D185" s="159" t="s">
        <v>24</v>
      </c>
      <c r="E185" s="160"/>
      <c r="F185" s="75"/>
      <c r="G185" s="9">
        <v>50</v>
      </c>
      <c r="H185" s="8">
        <f>ROUND(J184*G185,2)</f>
        <v>0</v>
      </c>
      <c r="I185" s="79" t="str">
        <f>IF(ISBLANK('Modelo de oferta económica'!F185),"Es necesario completar el precio de esta partida, introduciendo un valor en la celda en naranja","")</f>
        <v>Es necesario completar el precio de esta partida, introduciendo un valor en la celda en naranja</v>
      </c>
      <c r="J185" s="80"/>
    </row>
    <row r="186" spans="2:10" ht="26.25" customHeight="1" thickBot="1" x14ac:dyDescent="0.3">
      <c r="B186" s="156" t="s">
        <v>54</v>
      </c>
      <c r="C186" s="157"/>
      <c r="D186" s="157"/>
      <c r="E186" s="157"/>
      <c r="F186" s="157"/>
      <c r="G186" s="157"/>
      <c r="H186" s="158"/>
      <c r="J186" s="80"/>
    </row>
    <row r="187" spans="2:10" ht="9.9499999999999993" customHeight="1" thickBot="1" x14ac:dyDescent="0.3">
      <c r="B187" s="146"/>
      <c r="C187" s="146"/>
      <c r="D187" s="146"/>
      <c r="E187" s="146"/>
      <c r="F187" s="59"/>
      <c r="G187" s="25"/>
      <c r="H187" s="25"/>
      <c r="J187" s="80"/>
    </row>
    <row r="188" spans="2:10" ht="15.75" thickBot="1" x14ac:dyDescent="0.3">
      <c r="B188" s="145" t="s">
        <v>2</v>
      </c>
      <c r="C188" s="146"/>
      <c r="D188" s="146"/>
      <c r="E188" s="146"/>
      <c r="F188" s="57" t="s">
        <v>279</v>
      </c>
      <c r="G188" s="24" t="s">
        <v>4</v>
      </c>
      <c r="H188" s="24" t="s">
        <v>5</v>
      </c>
      <c r="J188" s="78">
        <f>ROUND(F189,2)</f>
        <v>0</v>
      </c>
    </row>
    <row r="189" spans="2:10" ht="15.75" thickBot="1" x14ac:dyDescent="0.3">
      <c r="B189" s="5">
        <v>32</v>
      </c>
      <c r="C189" s="6" t="s">
        <v>278</v>
      </c>
      <c r="D189" s="159" t="s">
        <v>27</v>
      </c>
      <c r="E189" s="160"/>
      <c r="F189" s="75"/>
      <c r="G189" s="6">
        <v>1</v>
      </c>
      <c r="H189" s="8">
        <f>ROUND(J188*G189,2)</f>
        <v>0</v>
      </c>
      <c r="I189" s="79" t="str">
        <f>IF(ISBLANK('Modelo de oferta económica'!F189),"Es necesario completar el precio de esta partida, introduciendo un valor en la celda en naranja","")</f>
        <v>Es necesario completar el precio de esta partida, introduciendo un valor en la celda en naranja</v>
      </c>
      <c r="J189" s="80"/>
    </row>
    <row r="190" spans="2:10" ht="15.75" thickBot="1" x14ac:dyDescent="0.3">
      <c r="B190" s="156" t="s">
        <v>28</v>
      </c>
      <c r="C190" s="157"/>
      <c r="D190" s="157"/>
      <c r="E190" s="157"/>
      <c r="F190" s="157"/>
      <c r="G190" s="157"/>
      <c r="H190" s="158"/>
      <c r="J190" s="80"/>
    </row>
    <row r="191" spans="2:10" ht="9.9499999999999993" customHeight="1" thickBot="1" x14ac:dyDescent="0.3">
      <c r="B191" s="18"/>
      <c r="D191" s="11"/>
      <c r="E191"/>
      <c r="F191" s="51"/>
      <c r="G191"/>
      <c r="H191"/>
      <c r="J191" s="80"/>
    </row>
    <row r="192" spans="2:10" ht="15.75" thickBot="1" x14ac:dyDescent="0.3">
      <c r="B192" s="145" t="s">
        <v>2</v>
      </c>
      <c r="C192" s="146"/>
      <c r="D192" s="146"/>
      <c r="E192" s="146"/>
      <c r="F192" s="57" t="s">
        <v>3</v>
      </c>
      <c r="G192" s="3" t="s">
        <v>4</v>
      </c>
      <c r="H192" s="3" t="s">
        <v>5</v>
      </c>
      <c r="J192" s="78">
        <f>ROUND(F193,2)</f>
        <v>0</v>
      </c>
    </row>
    <row r="193" spans="2:10" ht="15.75" thickBot="1" x14ac:dyDescent="0.3">
      <c r="B193" s="5">
        <v>33</v>
      </c>
      <c r="C193" s="6" t="s">
        <v>29</v>
      </c>
      <c r="D193" s="159" t="s">
        <v>30</v>
      </c>
      <c r="E193" s="160"/>
      <c r="F193" s="75"/>
      <c r="G193" s="9">
        <v>360</v>
      </c>
      <c r="H193" s="8">
        <f>ROUND(J192*G193,2)</f>
        <v>0</v>
      </c>
      <c r="I193" s="79" t="str">
        <f>IF(ISBLANK('Modelo de oferta económica'!F193),"Es necesario completar el precio de esta partida, introduciendo un valor en la celda en naranja","")</f>
        <v>Es necesario completar el precio de esta partida, introduciendo un valor en la celda en naranja</v>
      </c>
      <c r="J193" s="80"/>
    </row>
    <row r="194" spans="2:10" ht="15.75" thickBot="1" x14ac:dyDescent="0.3">
      <c r="B194" s="156" t="s">
        <v>31</v>
      </c>
      <c r="C194" s="157"/>
      <c r="D194" s="157"/>
      <c r="E194" s="157"/>
      <c r="F194" s="157"/>
      <c r="G194" s="157"/>
      <c r="H194" s="158"/>
      <c r="J194" s="80"/>
    </row>
    <row r="195" spans="2:10" ht="9.9499999999999993" customHeight="1" thickBot="1" x14ac:dyDescent="0.3">
      <c r="D195" s="11"/>
      <c r="E195"/>
      <c r="F195" s="51"/>
      <c r="G195"/>
      <c r="H195"/>
      <c r="J195" s="80"/>
    </row>
    <row r="196" spans="2:10" ht="15.75" thickBot="1" x14ac:dyDescent="0.3">
      <c r="B196" s="145" t="s">
        <v>2</v>
      </c>
      <c r="C196" s="146"/>
      <c r="D196" s="146"/>
      <c r="E196" s="146"/>
      <c r="F196" s="57" t="s">
        <v>3</v>
      </c>
      <c r="G196" s="3" t="s">
        <v>4</v>
      </c>
      <c r="H196" s="3" t="s">
        <v>5</v>
      </c>
      <c r="J196" s="78">
        <f>ROUND(F197,2)</f>
        <v>0</v>
      </c>
    </row>
    <row r="197" spans="2:10" ht="15.75" thickBot="1" x14ac:dyDescent="0.3">
      <c r="B197" s="5">
        <v>34</v>
      </c>
      <c r="C197" s="6" t="s">
        <v>29</v>
      </c>
      <c r="D197" s="159" t="s">
        <v>55</v>
      </c>
      <c r="E197" s="160"/>
      <c r="F197" s="75"/>
      <c r="G197" s="9">
        <v>10</v>
      </c>
      <c r="H197" s="8">
        <f>ROUND(J196*G197,2)</f>
        <v>0</v>
      </c>
      <c r="I197" s="79" t="str">
        <f>IF(ISBLANK('Modelo de oferta económica'!F197),"Es necesario completar el precio de esta partida, introduciendo un valor en la celda en naranja","")</f>
        <v>Es necesario completar el precio de esta partida, introduciendo un valor en la celda en naranja</v>
      </c>
      <c r="J197" s="80"/>
    </row>
    <row r="198" spans="2:10" ht="15.75" thickBot="1" x14ac:dyDescent="0.3">
      <c r="B198" s="156" t="s">
        <v>56</v>
      </c>
      <c r="C198" s="157"/>
      <c r="D198" s="157"/>
      <c r="E198" s="157"/>
      <c r="F198" s="157"/>
      <c r="G198" s="157"/>
      <c r="H198" s="158"/>
      <c r="J198" s="80"/>
    </row>
    <row r="199" spans="2:10" ht="9.9499999999999993" customHeight="1" thickBot="1" x14ac:dyDescent="0.3">
      <c r="D199" s="11"/>
      <c r="E199"/>
      <c r="F199" s="51"/>
      <c r="G199"/>
      <c r="H199"/>
      <c r="J199" s="80"/>
    </row>
    <row r="200" spans="2:10" ht="15.75" thickBot="1" x14ac:dyDescent="0.3">
      <c r="B200" s="145" t="s">
        <v>2</v>
      </c>
      <c r="C200" s="146"/>
      <c r="D200" s="146"/>
      <c r="E200" s="146"/>
      <c r="F200" s="57" t="s">
        <v>3</v>
      </c>
      <c r="G200" s="3" t="s">
        <v>4</v>
      </c>
      <c r="H200" s="3" t="s">
        <v>5</v>
      </c>
      <c r="J200" s="78">
        <f>ROUND(F201,2)</f>
        <v>0</v>
      </c>
    </row>
    <row r="201" spans="2:10" ht="15.75" thickBot="1" x14ac:dyDescent="0.3">
      <c r="B201" s="5">
        <v>35</v>
      </c>
      <c r="C201" s="6" t="s">
        <v>29</v>
      </c>
      <c r="D201" s="159" t="s">
        <v>32</v>
      </c>
      <c r="E201" s="160"/>
      <c r="F201" s="75"/>
      <c r="G201" s="9">
        <v>55</v>
      </c>
      <c r="H201" s="8">
        <f>ROUND(J200*G201,2)</f>
        <v>0</v>
      </c>
      <c r="I201" s="79" t="str">
        <f>IF(ISBLANK('Modelo de oferta económica'!F201),"Es necesario completar el precio de esta partida, introduciendo un valor en la celda en naranja","")</f>
        <v>Es necesario completar el precio de esta partida, introduciendo un valor en la celda en naranja</v>
      </c>
      <c r="J201" s="80"/>
    </row>
    <row r="202" spans="2:10" ht="15.75" thickBot="1" x14ac:dyDescent="0.3">
      <c r="B202" s="156" t="s">
        <v>33</v>
      </c>
      <c r="C202" s="157"/>
      <c r="D202" s="157"/>
      <c r="E202" s="157"/>
      <c r="F202" s="157"/>
      <c r="G202" s="157"/>
      <c r="H202" s="158"/>
      <c r="J202" s="80"/>
    </row>
    <row r="203" spans="2:10" ht="9.9499999999999993" customHeight="1" thickBot="1" x14ac:dyDescent="0.3">
      <c r="D203" s="11"/>
      <c r="E203"/>
      <c r="F203" s="51"/>
      <c r="G203"/>
      <c r="H203"/>
      <c r="J203" s="80"/>
    </row>
    <row r="204" spans="2:10" ht="15.75" thickBot="1" x14ac:dyDescent="0.3">
      <c r="B204" s="145" t="s">
        <v>2</v>
      </c>
      <c r="C204" s="146"/>
      <c r="D204" s="146"/>
      <c r="E204" s="146"/>
      <c r="F204" s="57" t="s">
        <v>279</v>
      </c>
      <c r="G204" s="3" t="s">
        <v>4</v>
      </c>
      <c r="H204" s="3" t="s">
        <v>5</v>
      </c>
      <c r="J204" s="78">
        <f>ROUND(F205,2)</f>
        <v>0</v>
      </c>
    </row>
    <row r="205" spans="2:10" ht="15.75" thickBot="1" x14ac:dyDescent="0.3">
      <c r="B205" s="5">
        <v>36</v>
      </c>
      <c r="C205" s="6" t="s">
        <v>278</v>
      </c>
      <c r="D205" s="159" t="s">
        <v>34</v>
      </c>
      <c r="E205" s="160"/>
      <c r="F205" s="75"/>
      <c r="G205" s="6">
        <v>1</v>
      </c>
      <c r="H205" s="8">
        <f>ROUND(J204*G205,2)</f>
        <v>0</v>
      </c>
      <c r="I205" s="79" t="str">
        <f>IF(ISBLANK('Modelo de oferta económica'!F205),"Es necesario completar el precio de esta partida, introduciendo un valor en la celda en naranja","")</f>
        <v>Es necesario completar el precio de esta partida, introduciendo un valor en la celda en naranja</v>
      </c>
      <c r="J205" s="80"/>
    </row>
    <row r="206" spans="2:10" ht="15.75" thickBot="1" x14ac:dyDescent="0.3">
      <c r="B206" s="156" t="s">
        <v>35</v>
      </c>
      <c r="C206" s="157"/>
      <c r="D206" s="157"/>
      <c r="E206" s="157"/>
      <c r="F206" s="157"/>
      <c r="G206" s="157"/>
      <c r="H206" s="158"/>
      <c r="J206" s="80"/>
    </row>
    <row r="207" spans="2:10" ht="9.9499999999999993" customHeight="1" thickBot="1" x14ac:dyDescent="0.3">
      <c r="D207" s="11"/>
      <c r="E207"/>
      <c r="F207" s="51"/>
      <c r="G207"/>
      <c r="H207"/>
      <c r="J207" s="80"/>
    </row>
    <row r="208" spans="2:10" ht="15.75" thickBot="1" x14ac:dyDescent="0.3">
      <c r="B208" s="145" t="s">
        <v>2</v>
      </c>
      <c r="C208" s="146"/>
      <c r="D208" s="146"/>
      <c r="E208" s="146"/>
      <c r="F208" s="57" t="s">
        <v>3</v>
      </c>
      <c r="G208" s="3" t="s">
        <v>4</v>
      </c>
      <c r="H208" s="3" t="s">
        <v>5</v>
      </c>
      <c r="J208" s="78">
        <f>ROUND(F209,2)</f>
        <v>0</v>
      </c>
    </row>
    <row r="209" spans="2:10" ht="15.75" thickBot="1" x14ac:dyDescent="0.3">
      <c r="B209" s="5">
        <v>37</v>
      </c>
      <c r="C209" s="6" t="s">
        <v>29</v>
      </c>
      <c r="D209" s="159" t="s">
        <v>57</v>
      </c>
      <c r="E209" s="160"/>
      <c r="F209" s="75"/>
      <c r="G209" s="9">
        <v>3</v>
      </c>
      <c r="H209" s="8">
        <f>ROUND(J208*G209,2)</f>
        <v>0</v>
      </c>
      <c r="I209" s="79" t="str">
        <f>IF(ISBLANK('Modelo de oferta económica'!F209),"Es necesario completar el precio de esta partida, introduciendo un valor en la celda en naranja","")</f>
        <v>Es necesario completar el precio de esta partida, introduciendo un valor en la celda en naranja</v>
      </c>
      <c r="J209" s="80"/>
    </row>
    <row r="210" spans="2:10" ht="15.75" thickBot="1" x14ac:dyDescent="0.3">
      <c r="B210" s="156" t="s">
        <v>37</v>
      </c>
      <c r="C210" s="157"/>
      <c r="D210" s="157"/>
      <c r="E210" s="157"/>
      <c r="F210" s="157"/>
      <c r="G210" s="157"/>
      <c r="H210" s="158"/>
      <c r="J210" s="80"/>
    </row>
    <row r="211" spans="2:10" ht="9.9499999999999993" customHeight="1" thickBot="1" x14ac:dyDescent="0.3">
      <c r="B211" s="17"/>
      <c r="E211"/>
      <c r="F211" s="51"/>
      <c r="G211"/>
      <c r="H211"/>
      <c r="J211" s="80"/>
    </row>
    <row r="212" spans="2:10" ht="15.75" thickBot="1" x14ac:dyDescent="0.3">
      <c r="B212" s="145" t="s">
        <v>2</v>
      </c>
      <c r="C212" s="146"/>
      <c r="D212" s="146"/>
      <c r="E212" s="146"/>
      <c r="F212" s="57" t="s">
        <v>3</v>
      </c>
      <c r="G212" s="3" t="s">
        <v>4</v>
      </c>
      <c r="H212" s="3" t="s">
        <v>5</v>
      </c>
      <c r="J212" s="78">
        <f>ROUND(F213,2)</f>
        <v>0</v>
      </c>
    </row>
    <row r="213" spans="2:10" ht="15.75" thickBot="1" x14ac:dyDescent="0.3">
      <c r="B213" s="5">
        <v>38</v>
      </c>
      <c r="C213" s="6" t="s">
        <v>29</v>
      </c>
      <c r="D213" s="159" t="s">
        <v>38</v>
      </c>
      <c r="E213" s="160"/>
      <c r="F213" s="75"/>
      <c r="G213" s="9">
        <v>1</v>
      </c>
      <c r="H213" s="8">
        <f>ROUND(J212*G213,2)</f>
        <v>0</v>
      </c>
      <c r="I213" s="79" t="str">
        <f>IF(ISBLANK('Modelo de oferta económica'!F213),"Es necesario completar el precio de esta partida, introduciendo un valor en la celda en naranja","")</f>
        <v>Es necesario completar el precio de esta partida, introduciendo un valor en la celda en naranja</v>
      </c>
      <c r="J213" s="80"/>
    </row>
    <row r="214" spans="2:10" ht="15.75" thickBot="1" x14ac:dyDescent="0.3">
      <c r="B214" s="156" t="s">
        <v>39</v>
      </c>
      <c r="C214" s="157"/>
      <c r="D214" s="157"/>
      <c r="E214" s="157"/>
      <c r="F214" s="157"/>
      <c r="G214" s="157"/>
      <c r="H214" s="158"/>
      <c r="J214" s="80"/>
    </row>
    <row r="215" spans="2:10" ht="15.75" thickBot="1" x14ac:dyDescent="0.3"/>
    <row r="216" spans="2:10" ht="15.75" thickBot="1" x14ac:dyDescent="0.3">
      <c r="B216" s="152" t="s">
        <v>58</v>
      </c>
      <c r="C216" s="153"/>
      <c r="D216" s="154" t="s">
        <v>59</v>
      </c>
      <c r="E216" s="155"/>
      <c r="F216" s="155"/>
      <c r="G216" s="155"/>
      <c r="H216" s="38">
        <f>+H219+H224+H228+H232+H236+H240+H244+H248+H252+H256+H260+H264+H268+H272+H276+H280+H284</f>
        <v>0</v>
      </c>
      <c r="I216" s="76">
        <f xml:space="preserve"> COUNTIF(I219:I284,"Es necesario completar el precio de esta partida, introduciendo un valor en la celda en naranja")</f>
        <v>17</v>
      </c>
    </row>
    <row r="217" spans="2:10" ht="9.9499999999999993" customHeight="1" thickBot="1" x14ac:dyDescent="0.3">
      <c r="E217"/>
      <c r="F217" s="51"/>
      <c r="G217"/>
      <c r="H217" s="1"/>
    </row>
    <row r="218" spans="2:10" ht="15.75" thickBot="1" x14ac:dyDescent="0.3">
      <c r="B218" s="145" t="s">
        <v>2</v>
      </c>
      <c r="C218" s="146"/>
      <c r="D218" s="146"/>
      <c r="E218" s="146"/>
      <c r="F218" s="57" t="s">
        <v>279</v>
      </c>
      <c r="G218" s="3" t="s">
        <v>4</v>
      </c>
      <c r="H218" s="3" t="s">
        <v>5</v>
      </c>
      <c r="J218" s="78">
        <f>ROUND(F219,2)</f>
        <v>0</v>
      </c>
    </row>
    <row r="219" spans="2:10" ht="15.75" thickBot="1" x14ac:dyDescent="0.3">
      <c r="B219" s="5">
        <v>39</v>
      </c>
      <c r="C219" s="6" t="s">
        <v>278</v>
      </c>
      <c r="D219" s="159" t="s">
        <v>7</v>
      </c>
      <c r="E219" s="160"/>
      <c r="F219" s="75"/>
      <c r="G219" s="6">
        <v>1</v>
      </c>
      <c r="H219" s="8">
        <f>ROUND(J218*G219,2)</f>
        <v>0</v>
      </c>
      <c r="I219" s="79" t="str">
        <f>IF(ISBLANK('Modelo de oferta económica'!F219),"Es necesario completar el precio de esta partida, introduciendo un valor en la celda en naranja","")</f>
        <v>Es necesario completar el precio de esta partida, introduciendo un valor en la celda en naranja</v>
      </c>
    </row>
    <row r="220" spans="2:10" ht="21" customHeight="1" x14ac:dyDescent="0.25">
      <c r="B220" s="162" t="s">
        <v>42</v>
      </c>
      <c r="C220" s="163"/>
      <c r="D220" s="163"/>
      <c r="E220" s="163"/>
      <c r="F220" s="163"/>
      <c r="G220" s="163"/>
      <c r="H220" s="164"/>
    </row>
    <row r="221" spans="2:10" ht="15.75" thickBot="1" x14ac:dyDescent="0.3">
      <c r="B221" s="165" t="s">
        <v>45</v>
      </c>
      <c r="C221" s="166"/>
      <c r="D221" s="166"/>
      <c r="E221" s="166"/>
      <c r="F221" s="166"/>
      <c r="G221" s="166"/>
      <c r="H221" s="167"/>
    </row>
    <row r="222" spans="2:10" ht="9.9499999999999993" customHeight="1" thickBot="1" x14ac:dyDescent="0.3">
      <c r="E222"/>
      <c r="F222" s="51"/>
      <c r="G222"/>
      <c r="H222" s="1"/>
    </row>
    <row r="223" spans="2:10" ht="15.75" thickBot="1" x14ac:dyDescent="0.3">
      <c r="B223" s="145" t="s">
        <v>2</v>
      </c>
      <c r="C223" s="146"/>
      <c r="D223" s="146"/>
      <c r="E223" s="146"/>
      <c r="F223" s="57" t="s">
        <v>279</v>
      </c>
      <c r="G223" s="3" t="s">
        <v>4</v>
      </c>
      <c r="H223" s="3" t="s">
        <v>5</v>
      </c>
      <c r="J223" s="78">
        <f>ROUND(F224,2)</f>
        <v>0</v>
      </c>
    </row>
    <row r="224" spans="2:10" ht="15.75" thickBot="1" x14ac:dyDescent="0.3">
      <c r="B224" s="5">
        <v>40</v>
      </c>
      <c r="C224" s="6" t="s">
        <v>278</v>
      </c>
      <c r="D224" s="159" t="s">
        <v>9</v>
      </c>
      <c r="E224" s="160"/>
      <c r="F224" s="75"/>
      <c r="G224" s="6">
        <v>1</v>
      </c>
      <c r="H224" s="8">
        <f>ROUND(J223*G224,2)</f>
        <v>0</v>
      </c>
      <c r="I224" s="79" t="str">
        <f>IF(ISBLANK('Modelo de oferta económica'!F224),"Es necesario completar el precio de esta partida, introduciendo un valor en la celda en naranja","")</f>
        <v>Es necesario completar el precio de esta partida, introduciendo un valor en la celda en naranja</v>
      </c>
    </row>
    <row r="225" spans="2:10" ht="34.5" customHeight="1" thickBot="1" x14ac:dyDescent="0.3">
      <c r="B225" s="156" t="s">
        <v>280</v>
      </c>
      <c r="C225" s="157"/>
      <c r="D225" s="157"/>
      <c r="E225" s="157"/>
      <c r="F225" s="157"/>
      <c r="G225" s="157"/>
      <c r="H225" s="158"/>
    </row>
    <row r="226" spans="2:10" ht="9.9499999999999993" customHeight="1" thickBot="1" x14ac:dyDescent="0.3">
      <c r="E226"/>
      <c r="F226" s="51"/>
      <c r="G226"/>
      <c r="H226" s="1"/>
    </row>
    <row r="227" spans="2:10" ht="15.75" thickBot="1" x14ac:dyDescent="0.3">
      <c r="B227" s="145" t="s">
        <v>2</v>
      </c>
      <c r="C227" s="146"/>
      <c r="D227" s="146"/>
      <c r="E227" s="146"/>
      <c r="F227" s="57" t="s">
        <v>3</v>
      </c>
      <c r="G227" s="3" t="s">
        <v>4</v>
      </c>
      <c r="H227" s="42" t="s">
        <v>5</v>
      </c>
      <c r="J227" s="78">
        <f>ROUND(F228,2)</f>
        <v>0</v>
      </c>
    </row>
    <row r="228" spans="2:10" ht="15.75" thickBot="1" x14ac:dyDescent="0.3">
      <c r="B228" s="5">
        <v>41</v>
      </c>
      <c r="C228" s="6" t="s">
        <v>10</v>
      </c>
      <c r="D228" s="159" t="s">
        <v>60</v>
      </c>
      <c r="E228" s="160"/>
      <c r="F228" s="75"/>
      <c r="G228" s="9">
        <v>39</v>
      </c>
      <c r="H228" s="8">
        <f>ROUND(J227*G228,2)</f>
        <v>0</v>
      </c>
      <c r="I228" s="79" t="str">
        <f>IF(ISBLANK('Modelo de oferta económica'!F228),"Es necesario completar el precio de esta partida, introduciendo un valor en la celda en naranja","")</f>
        <v>Es necesario completar el precio de esta partida, introduciendo un valor en la celda en naranja</v>
      </c>
    </row>
    <row r="229" spans="2:10" ht="42.75" customHeight="1" thickBot="1" x14ac:dyDescent="0.3">
      <c r="B229" s="156" t="s">
        <v>61</v>
      </c>
      <c r="C229" s="157"/>
      <c r="D229" s="157"/>
      <c r="E229" s="157"/>
      <c r="F229" s="157"/>
      <c r="G229" s="157"/>
      <c r="H229" s="158"/>
    </row>
    <row r="230" spans="2:10" ht="9.9499999999999993" customHeight="1" thickBot="1" x14ac:dyDescent="0.3">
      <c r="D230" s="11"/>
      <c r="E230"/>
      <c r="F230" s="51"/>
      <c r="G230"/>
      <c r="H230" s="1"/>
    </row>
    <row r="231" spans="2:10" ht="15.75" thickBot="1" x14ac:dyDescent="0.3">
      <c r="B231" s="145" t="s">
        <v>2</v>
      </c>
      <c r="C231" s="146"/>
      <c r="D231" s="146"/>
      <c r="E231" s="146"/>
      <c r="F231" s="57" t="s">
        <v>3</v>
      </c>
      <c r="G231" s="3" t="s">
        <v>4</v>
      </c>
      <c r="H231" s="42" t="s">
        <v>5</v>
      </c>
      <c r="J231" s="78">
        <f>ROUND(F232,2)</f>
        <v>0</v>
      </c>
    </row>
    <row r="232" spans="2:10" ht="15.75" thickBot="1" x14ac:dyDescent="0.3">
      <c r="B232" s="5">
        <v>42</v>
      </c>
      <c r="C232" s="6" t="s">
        <v>10</v>
      </c>
      <c r="D232" s="159" t="s">
        <v>62</v>
      </c>
      <c r="E232" s="160"/>
      <c r="F232" s="75"/>
      <c r="G232" s="9">
        <v>30</v>
      </c>
      <c r="H232" s="8">
        <f>ROUND(J231*G232,2)</f>
        <v>0</v>
      </c>
      <c r="I232" s="79" t="str">
        <f>IF(ISBLANK('Modelo de oferta económica'!F232),"Es necesario completar el precio de esta partida, introduciendo un valor en la celda en naranja","")</f>
        <v>Es necesario completar el precio de esta partida, introduciendo un valor en la celda en naranja</v>
      </c>
    </row>
    <row r="233" spans="2:10" ht="47.25" customHeight="1" thickBot="1" x14ac:dyDescent="0.3">
      <c r="B233" s="156" t="s">
        <v>63</v>
      </c>
      <c r="C233" s="157"/>
      <c r="D233" s="157"/>
      <c r="E233" s="157"/>
      <c r="F233" s="157"/>
      <c r="G233" s="157"/>
      <c r="H233" s="158"/>
    </row>
    <row r="234" spans="2:10" ht="9.9499999999999993" customHeight="1" thickBot="1" x14ac:dyDescent="0.3">
      <c r="B234" s="175"/>
      <c r="C234" s="175"/>
      <c r="D234" s="175"/>
      <c r="E234" s="175"/>
      <c r="F234" s="59"/>
      <c r="G234" s="25"/>
      <c r="H234" s="13"/>
    </row>
    <row r="235" spans="2:10" ht="15.75" thickBot="1" x14ac:dyDescent="0.3">
      <c r="B235" s="145" t="s">
        <v>2</v>
      </c>
      <c r="C235" s="146"/>
      <c r="D235" s="146"/>
      <c r="E235" s="146"/>
      <c r="F235" s="57" t="s">
        <v>3</v>
      </c>
      <c r="G235" s="3" t="s">
        <v>4</v>
      </c>
      <c r="H235" s="42" t="s">
        <v>5</v>
      </c>
      <c r="J235" s="78">
        <f>ROUND(F236,2)</f>
        <v>0</v>
      </c>
    </row>
    <row r="236" spans="2:10" ht="15.75" thickBot="1" x14ac:dyDescent="0.3">
      <c r="B236" s="5">
        <v>43</v>
      </c>
      <c r="C236" s="6" t="s">
        <v>10</v>
      </c>
      <c r="D236" s="159" t="s">
        <v>17</v>
      </c>
      <c r="E236" s="160"/>
      <c r="F236" s="75"/>
      <c r="G236" s="9">
        <v>24</v>
      </c>
      <c r="H236" s="8">
        <f>ROUND(J235*G236,2)</f>
        <v>0</v>
      </c>
      <c r="I236" s="79" t="str">
        <f>IF(ISBLANK('Modelo de oferta económica'!F236),"Es necesario completar el precio de esta partida, introduciendo un valor en la celda en naranja","")</f>
        <v>Es necesario completar el precio de esta partida, introduciendo un valor en la celda en naranja</v>
      </c>
    </row>
    <row r="237" spans="2:10" ht="36" customHeight="1" thickBot="1" x14ac:dyDescent="0.3">
      <c r="B237" s="156" t="s">
        <v>21</v>
      </c>
      <c r="C237" s="157"/>
      <c r="D237" s="157"/>
      <c r="E237" s="157"/>
      <c r="F237" s="157"/>
      <c r="G237" s="157"/>
      <c r="H237" s="158"/>
    </row>
    <row r="238" spans="2:10" ht="9.9499999999999993" customHeight="1" thickBot="1" x14ac:dyDescent="0.3">
      <c r="B238" s="176"/>
      <c r="C238" s="176"/>
      <c r="D238" s="176"/>
      <c r="E238" s="176"/>
      <c r="F238" s="58"/>
      <c r="G238" s="4"/>
      <c r="H238" s="13"/>
    </row>
    <row r="239" spans="2:10" ht="15.75" thickBot="1" x14ac:dyDescent="0.3">
      <c r="B239" s="145" t="s">
        <v>2</v>
      </c>
      <c r="C239" s="146"/>
      <c r="D239" s="146"/>
      <c r="E239" s="146"/>
      <c r="F239" s="57" t="s">
        <v>3</v>
      </c>
      <c r="G239" s="3" t="s">
        <v>4</v>
      </c>
      <c r="H239" s="42" t="s">
        <v>5</v>
      </c>
      <c r="J239" s="78">
        <f>ROUND(F240,2)</f>
        <v>0</v>
      </c>
    </row>
    <row r="240" spans="2:10" ht="15.75" thickBot="1" x14ac:dyDescent="0.3">
      <c r="B240" s="5">
        <v>44</v>
      </c>
      <c r="C240" s="6" t="s">
        <v>10</v>
      </c>
      <c r="D240" s="159" t="s">
        <v>17</v>
      </c>
      <c r="E240" s="160"/>
      <c r="F240" s="75"/>
      <c r="G240" s="9">
        <v>74</v>
      </c>
      <c r="H240" s="8">
        <f>ROUND(J239*G240,2)</f>
        <v>0</v>
      </c>
      <c r="I240" s="79" t="str">
        <f>IF(ISBLANK('Modelo de oferta económica'!F240),"Es necesario completar el precio de esta partida, introduciendo un valor en la celda en naranja","")</f>
        <v>Es necesario completar el precio de esta partida, introduciendo un valor en la celda en naranja</v>
      </c>
    </row>
    <row r="241" spans="2:10" ht="36" customHeight="1" thickBot="1" x14ac:dyDescent="0.3">
      <c r="B241" s="156" t="s">
        <v>48</v>
      </c>
      <c r="C241" s="157"/>
      <c r="D241" s="157"/>
      <c r="E241" s="157"/>
      <c r="F241" s="157"/>
      <c r="G241" s="157"/>
      <c r="H241" s="158"/>
    </row>
    <row r="242" spans="2:10" ht="9.9499999999999993" customHeight="1" thickBot="1" x14ac:dyDescent="0.3">
      <c r="D242" s="11"/>
      <c r="E242"/>
      <c r="F242" s="51"/>
      <c r="G242"/>
      <c r="H242" s="1"/>
    </row>
    <row r="243" spans="2:10" ht="15.75" thickBot="1" x14ac:dyDescent="0.3">
      <c r="B243" s="145" t="s">
        <v>2</v>
      </c>
      <c r="C243" s="146"/>
      <c r="D243" s="146"/>
      <c r="E243" s="146"/>
      <c r="F243" s="57" t="s">
        <v>3</v>
      </c>
      <c r="G243" s="3" t="s">
        <v>4</v>
      </c>
      <c r="H243" s="42" t="s">
        <v>5</v>
      </c>
      <c r="J243" s="78">
        <f>ROUND(F244,2)</f>
        <v>0</v>
      </c>
    </row>
    <row r="244" spans="2:10" ht="15.75" thickBot="1" x14ac:dyDescent="0.3">
      <c r="B244" s="5">
        <v>45</v>
      </c>
      <c r="C244" s="6" t="s">
        <v>10</v>
      </c>
      <c r="D244" s="159" t="s">
        <v>50</v>
      </c>
      <c r="E244" s="160"/>
      <c r="F244" s="75"/>
      <c r="G244" s="9">
        <v>268</v>
      </c>
      <c r="H244" s="8">
        <f>ROUND(J243*G244,2)</f>
        <v>0</v>
      </c>
      <c r="I244" s="79" t="str">
        <f>IF(ISBLANK('Modelo de oferta económica'!F244),"Es necesario completar el precio de esta partida, introduciendo un valor en la celda en naranja","")</f>
        <v>Es necesario completar el precio de esta partida, introduciendo un valor en la celda en naranja</v>
      </c>
    </row>
    <row r="245" spans="2:10" ht="44.25" customHeight="1" thickBot="1" x14ac:dyDescent="0.3">
      <c r="B245" s="156" t="s">
        <v>23</v>
      </c>
      <c r="C245" s="157"/>
      <c r="D245" s="157"/>
      <c r="E245" s="157"/>
      <c r="F245" s="157"/>
      <c r="G245" s="157"/>
      <c r="H245" s="158"/>
    </row>
    <row r="246" spans="2:10" ht="9.9499999999999993" customHeight="1" thickBot="1" x14ac:dyDescent="0.3">
      <c r="D246" s="11"/>
      <c r="E246"/>
      <c r="F246" s="51"/>
      <c r="G246"/>
      <c r="H246" s="1"/>
    </row>
    <row r="247" spans="2:10" ht="15.75" thickBot="1" x14ac:dyDescent="0.3">
      <c r="B247" s="145" t="s">
        <v>2</v>
      </c>
      <c r="C247" s="146"/>
      <c r="D247" s="146"/>
      <c r="E247" s="146"/>
      <c r="F247" s="57" t="s">
        <v>3</v>
      </c>
      <c r="G247" s="3" t="s">
        <v>4</v>
      </c>
      <c r="H247" s="42" t="s">
        <v>5</v>
      </c>
      <c r="J247" s="78">
        <f>ROUND(F248,2)</f>
        <v>0</v>
      </c>
    </row>
    <row r="248" spans="2:10" ht="15.75" thickBot="1" x14ac:dyDescent="0.3">
      <c r="B248" s="5">
        <v>46</v>
      </c>
      <c r="C248" s="6" t="s">
        <v>10</v>
      </c>
      <c r="D248" s="159" t="s">
        <v>24</v>
      </c>
      <c r="E248" s="160"/>
      <c r="F248" s="75"/>
      <c r="G248" s="9">
        <v>30</v>
      </c>
      <c r="H248" s="8">
        <f>ROUND(J247*G248,2)</f>
        <v>0</v>
      </c>
      <c r="I248" s="79" t="str">
        <f>IF(ISBLANK('Modelo de oferta económica'!F248),"Es necesario completar el precio de esta partida, introduciendo un valor en la celda en naranja","")</f>
        <v>Es necesario completar el precio de esta partida, introduciendo un valor en la celda en naranja</v>
      </c>
    </row>
    <row r="249" spans="2:10" ht="24" customHeight="1" thickBot="1" x14ac:dyDescent="0.3">
      <c r="B249" s="156" t="s">
        <v>64</v>
      </c>
      <c r="C249" s="157"/>
      <c r="D249" s="157"/>
      <c r="E249" s="157"/>
      <c r="F249" s="157"/>
      <c r="G249" s="157"/>
      <c r="H249" s="158"/>
    </row>
    <row r="250" spans="2:10" ht="9.9499999999999993" customHeight="1" thickBot="1" x14ac:dyDescent="0.3">
      <c r="B250" s="2"/>
      <c r="C250" s="19"/>
      <c r="D250" s="10"/>
      <c r="E250" s="20"/>
      <c r="F250" s="53"/>
      <c r="G250" s="21"/>
      <c r="H250" s="28"/>
    </row>
    <row r="251" spans="2:10" ht="15.75" thickBot="1" x14ac:dyDescent="0.3">
      <c r="B251" s="145" t="s">
        <v>2</v>
      </c>
      <c r="C251" s="146"/>
      <c r="D251" s="146"/>
      <c r="E251" s="146"/>
      <c r="F251" s="57" t="s">
        <v>3</v>
      </c>
      <c r="G251" s="3" t="s">
        <v>4</v>
      </c>
      <c r="H251" s="42" t="s">
        <v>5</v>
      </c>
      <c r="J251" s="78">
        <f>ROUND(F252,2)</f>
        <v>0</v>
      </c>
    </row>
    <row r="252" spans="2:10" ht="15.75" thickBot="1" x14ac:dyDescent="0.3">
      <c r="B252" s="5">
        <v>47</v>
      </c>
      <c r="C252" s="6" t="s">
        <v>10</v>
      </c>
      <c r="D252" s="159" t="s">
        <v>24</v>
      </c>
      <c r="E252" s="160"/>
      <c r="F252" s="75"/>
      <c r="G252" s="9">
        <v>50</v>
      </c>
      <c r="H252" s="8">
        <f>ROUND(J251*G252,2)</f>
        <v>0</v>
      </c>
      <c r="I252" s="79" t="str">
        <f>IF(ISBLANK('Modelo de oferta económica'!F252),"Es necesario completar el precio de esta partida, introduciendo un valor en la celda en naranja","")</f>
        <v>Es necesario completar el precio de esta partida, introduciendo un valor en la celda en naranja</v>
      </c>
    </row>
    <row r="253" spans="2:10" ht="29.25" customHeight="1" thickBot="1" x14ac:dyDescent="0.3">
      <c r="B253" s="156" t="s">
        <v>54</v>
      </c>
      <c r="C253" s="157"/>
      <c r="D253" s="157"/>
      <c r="E253" s="157"/>
      <c r="F253" s="157"/>
      <c r="G253" s="157"/>
      <c r="H253" s="158"/>
    </row>
    <row r="254" spans="2:10" ht="9.9499999999999993" customHeight="1" thickBot="1" x14ac:dyDescent="0.3">
      <c r="D254" s="11"/>
      <c r="E254"/>
      <c r="F254" s="51"/>
      <c r="G254"/>
      <c r="H254" s="1"/>
    </row>
    <row r="255" spans="2:10" ht="15.75" thickBot="1" x14ac:dyDescent="0.3">
      <c r="B255" s="145" t="s">
        <v>2</v>
      </c>
      <c r="C255" s="146"/>
      <c r="D255" s="146"/>
      <c r="E255" s="146"/>
      <c r="F255" s="57" t="s">
        <v>279</v>
      </c>
      <c r="G255" s="3" t="s">
        <v>4</v>
      </c>
      <c r="H255" s="3" t="s">
        <v>5</v>
      </c>
      <c r="J255" s="78">
        <f>ROUND(F256,2)</f>
        <v>0</v>
      </c>
    </row>
    <row r="256" spans="2:10" ht="15.75" thickBot="1" x14ac:dyDescent="0.3">
      <c r="B256" s="5">
        <v>48</v>
      </c>
      <c r="C256" s="6" t="s">
        <v>278</v>
      </c>
      <c r="D256" s="159" t="s">
        <v>27</v>
      </c>
      <c r="E256" s="160"/>
      <c r="F256" s="75"/>
      <c r="G256" s="6">
        <v>1</v>
      </c>
      <c r="H256" s="8">
        <f>ROUND(J255*G256,2)</f>
        <v>0</v>
      </c>
      <c r="I256" s="79" t="str">
        <f>IF(ISBLANK('Modelo de oferta económica'!F256),"Es necesario completar el precio de esta partida, introduciendo un valor en la celda en naranja","")</f>
        <v>Es necesario completar el precio de esta partida, introduciendo un valor en la celda en naranja</v>
      </c>
    </row>
    <row r="257" spans="2:10" ht="15.75" thickBot="1" x14ac:dyDescent="0.3">
      <c r="B257" s="156" t="s">
        <v>28</v>
      </c>
      <c r="C257" s="157"/>
      <c r="D257" s="157"/>
      <c r="E257" s="157"/>
      <c r="F257" s="157"/>
      <c r="G257" s="157"/>
      <c r="H257" s="158"/>
    </row>
    <row r="258" spans="2:10" ht="9.9499999999999993" customHeight="1" thickBot="1" x14ac:dyDescent="0.3">
      <c r="B258" s="18"/>
      <c r="D258" s="11"/>
      <c r="E258"/>
      <c r="F258" s="51"/>
      <c r="G258"/>
      <c r="H258" s="1"/>
    </row>
    <row r="259" spans="2:10" ht="15.75" thickBot="1" x14ac:dyDescent="0.3">
      <c r="B259" s="145" t="s">
        <v>2</v>
      </c>
      <c r="C259" s="146"/>
      <c r="D259" s="146"/>
      <c r="E259" s="146"/>
      <c r="F259" s="57" t="s">
        <v>3</v>
      </c>
      <c r="G259" s="3" t="s">
        <v>4</v>
      </c>
      <c r="H259" s="42" t="s">
        <v>5</v>
      </c>
      <c r="J259" s="78">
        <f>ROUND(F260,2)</f>
        <v>0</v>
      </c>
    </row>
    <row r="260" spans="2:10" ht="15.75" thickBot="1" x14ac:dyDescent="0.3">
      <c r="B260" s="5">
        <v>49</v>
      </c>
      <c r="C260" s="6" t="s">
        <v>29</v>
      </c>
      <c r="D260" s="159" t="s">
        <v>30</v>
      </c>
      <c r="E260" s="160"/>
      <c r="F260" s="75"/>
      <c r="G260" s="9">
        <v>194</v>
      </c>
      <c r="H260" s="8">
        <f>ROUND(J259*G260,2)</f>
        <v>0</v>
      </c>
      <c r="I260" s="79" t="str">
        <f>IF(ISBLANK('Modelo de oferta económica'!F260),"Es necesario completar el precio de esta partida, introduciendo un valor en la celda en naranja","")</f>
        <v>Es necesario completar el precio de esta partida, introduciendo un valor en la celda en naranja</v>
      </c>
    </row>
    <row r="261" spans="2:10" ht="15.75" thickBot="1" x14ac:dyDescent="0.3">
      <c r="B261" s="156" t="s">
        <v>31</v>
      </c>
      <c r="C261" s="157"/>
      <c r="D261" s="157"/>
      <c r="E261" s="157"/>
      <c r="F261" s="157"/>
      <c r="G261" s="157"/>
      <c r="H261" s="158"/>
    </row>
    <row r="262" spans="2:10" ht="9.9499999999999993" customHeight="1" thickBot="1" x14ac:dyDescent="0.3">
      <c r="D262" s="11"/>
      <c r="E262"/>
      <c r="F262" s="51"/>
      <c r="G262"/>
      <c r="H262" s="1"/>
    </row>
    <row r="263" spans="2:10" ht="15.75" thickBot="1" x14ac:dyDescent="0.3">
      <c r="B263" s="145" t="s">
        <v>2</v>
      </c>
      <c r="C263" s="146"/>
      <c r="D263" s="146"/>
      <c r="E263" s="146"/>
      <c r="F263" s="57" t="s">
        <v>3</v>
      </c>
      <c r="G263" s="3" t="s">
        <v>4</v>
      </c>
      <c r="H263" s="42" t="s">
        <v>5</v>
      </c>
      <c r="J263" s="78">
        <f>ROUND(F264,2)</f>
        <v>0</v>
      </c>
    </row>
    <row r="264" spans="2:10" ht="15.75" thickBot="1" x14ac:dyDescent="0.3">
      <c r="B264" s="5">
        <v>50</v>
      </c>
      <c r="C264" s="6" t="s">
        <v>29</v>
      </c>
      <c r="D264" s="159" t="s">
        <v>55</v>
      </c>
      <c r="E264" s="160"/>
      <c r="F264" s="75"/>
      <c r="G264" s="9">
        <v>2</v>
      </c>
      <c r="H264" s="8">
        <f>ROUND(J263*G264,2)</f>
        <v>0</v>
      </c>
      <c r="I264" s="79" t="str">
        <f>IF(ISBLANK('Modelo de oferta económica'!F264),"Es necesario completar el precio de esta partida, introduciendo un valor en la celda en naranja","")</f>
        <v>Es necesario completar el precio de esta partida, introduciendo un valor en la celda en naranja</v>
      </c>
    </row>
    <row r="265" spans="2:10" ht="15.75" thickBot="1" x14ac:dyDescent="0.3">
      <c r="B265" s="156" t="s">
        <v>56</v>
      </c>
      <c r="C265" s="157"/>
      <c r="D265" s="157"/>
      <c r="E265" s="157"/>
      <c r="F265" s="157"/>
      <c r="G265" s="157"/>
      <c r="H265" s="158"/>
    </row>
    <row r="266" spans="2:10" ht="9.9499999999999993" customHeight="1" thickBot="1" x14ac:dyDescent="0.3">
      <c r="D266" s="11"/>
      <c r="E266"/>
      <c r="F266" s="51"/>
      <c r="G266"/>
      <c r="H266" s="1"/>
    </row>
    <row r="267" spans="2:10" ht="15.75" thickBot="1" x14ac:dyDescent="0.3">
      <c r="B267" s="145" t="s">
        <v>2</v>
      </c>
      <c r="C267" s="146"/>
      <c r="D267" s="146"/>
      <c r="E267" s="146"/>
      <c r="F267" s="57" t="s">
        <v>3</v>
      </c>
      <c r="G267" s="3" t="s">
        <v>4</v>
      </c>
      <c r="H267" s="42" t="s">
        <v>5</v>
      </c>
      <c r="J267" s="78">
        <f>ROUND(F268,2)</f>
        <v>0</v>
      </c>
    </row>
    <row r="268" spans="2:10" ht="15.75" thickBot="1" x14ac:dyDescent="0.3">
      <c r="B268" s="5">
        <v>51</v>
      </c>
      <c r="C268" s="6" t="s">
        <v>29</v>
      </c>
      <c r="D268" s="159" t="s">
        <v>55</v>
      </c>
      <c r="E268" s="160"/>
      <c r="F268" s="75"/>
      <c r="G268" s="9">
        <v>8</v>
      </c>
      <c r="H268" s="8">
        <f>ROUND(J267*G268,2)</f>
        <v>0</v>
      </c>
      <c r="I268" s="79" t="str">
        <f>IF(ISBLANK('Modelo de oferta económica'!F268),"Es necesario completar el precio de esta partida, introduciendo un valor en la celda en naranja","")</f>
        <v>Es necesario completar el precio de esta partida, introduciendo un valor en la celda en naranja</v>
      </c>
    </row>
    <row r="269" spans="2:10" ht="15.75" thickBot="1" x14ac:dyDescent="0.3">
      <c r="B269" s="156" t="s">
        <v>65</v>
      </c>
      <c r="C269" s="157"/>
      <c r="D269" s="157"/>
      <c r="E269" s="157"/>
      <c r="F269" s="157"/>
      <c r="G269" s="157"/>
      <c r="H269" s="158"/>
    </row>
    <row r="270" spans="2:10" ht="9.9499999999999993" customHeight="1" thickBot="1" x14ac:dyDescent="0.3">
      <c r="B270" s="16"/>
      <c r="C270" s="16"/>
      <c r="D270" s="16"/>
      <c r="E270" s="16"/>
      <c r="F270" s="60"/>
      <c r="G270" s="23"/>
      <c r="H270" s="16"/>
    </row>
    <row r="271" spans="2:10" ht="15.75" thickBot="1" x14ac:dyDescent="0.3">
      <c r="B271" s="145" t="s">
        <v>2</v>
      </c>
      <c r="C271" s="146"/>
      <c r="D271" s="146"/>
      <c r="E271" s="146"/>
      <c r="F271" s="57" t="s">
        <v>3</v>
      </c>
      <c r="G271" s="3" t="s">
        <v>4</v>
      </c>
      <c r="H271" s="42" t="s">
        <v>5</v>
      </c>
      <c r="J271" s="78">
        <f>ROUND(F272,2)</f>
        <v>0</v>
      </c>
    </row>
    <row r="272" spans="2:10" ht="15.75" thickBot="1" x14ac:dyDescent="0.3">
      <c r="B272" s="5">
        <v>52</v>
      </c>
      <c r="C272" s="6" t="s">
        <v>6</v>
      </c>
      <c r="D272" s="159" t="s">
        <v>32</v>
      </c>
      <c r="E272" s="160"/>
      <c r="F272" s="75"/>
      <c r="G272" s="9">
        <v>29</v>
      </c>
      <c r="H272" s="8">
        <f>ROUND(J271*G272,2)</f>
        <v>0</v>
      </c>
      <c r="I272" s="79" t="str">
        <f>IF(ISBLANK('Modelo de oferta económica'!F272),"Es necesario completar el precio de esta partida, introduciendo un valor en la celda en naranja","")</f>
        <v>Es necesario completar el precio de esta partida, introduciendo un valor en la celda en naranja</v>
      </c>
    </row>
    <row r="273" spans="2:10" ht="15.75" thickBot="1" x14ac:dyDescent="0.3">
      <c r="B273" s="156" t="s">
        <v>33</v>
      </c>
      <c r="C273" s="157"/>
      <c r="D273" s="157"/>
      <c r="E273" s="157"/>
      <c r="F273" s="157"/>
      <c r="G273" s="157"/>
      <c r="H273" s="158"/>
    </row>
    <row r="274" spans="2:10" ht="9.9499999999999993" customHeight="1" thickBot="1" x14ac:dyDescent="0.3">
      <c r="D274" s="11"/>
      <c r="E274"/>
      <c r="F274" s="51"/>
      <c r="G274"/>
      <c r="H274" s="1"/>
    </row>
    <row r="275" spans="2:10" ht="15.75" thickBot="1" x14ac:dyDescent="0.3">
      <c r="B275" s="145" t="s">
        <v>2</v>
      </c>
      <c r="C275" s="146"/>
      <c r="D275" s="146"/>
      <c r="E275" s="146"/>
      <c r="F275" s="57" t="s">
        <v>279</v>
      </c>
      <c r="G275" s="3" t="s">
        <v>4</v>
      </c>
      <c r="H275" s="3" t="s">
        <v>5</v>
      </c>
      <c r="J275" s="78">
        <f>ROUND(F276,2)</f>
        <v>0</v>
      </c>
    </row>
    <row r="276" spans="2:10" ht="15.75" thickBot="1" x14ac:dyDescent="0.3">
      <c r="B276" s="5">
        <v>53</v>
      </c>
      <c r="C276" s="6" t="s">
        <v>278</v>
      </c>
      <c r="D276" s="159" t="s">
        <v>34</v>
      </c>
      <c r="E276" s="160"/>
      <c r="F276" s="75"/>
      <c r="G276" s="6">
        <v>1</v>
      </c>
      <c r="H276" s="8">
        <f>ROUND(J275*G276,2)</f>
        <v>0</v>
      </c>
      <c r="I276" s="79" t="str">
        <f>IF(ISBLANK('Modelo de oferta económica'!F276),"Es necesario completar el precio de esta partida, introduciendo un valor en la celda en naranja","")</f>
        <v>Es necesario completar el precio de esta partida, introduciendo un valor en la celda en naranja</v>
      </c>
    </row>
    <row r="277" spans="2:10" ht="15.75" thickBot="1" x14ac:dyDescent="0.3">
      <c r="B277" s="156" t="s">
        <v>35</v>
      </c>
      <c r="C277" s="157"/>
      <c r="D277" s="157"/>
      <c r="E277" s="157"/>
      <c r="F277" s="157"/>
      <c r="G277" s="157"/>
      <c r="H277" s="158"/>
    </row>
    <row r="278" spans="2:10" ht="9.9499999999999993" customHeight="1" thickBot="1" x14ac:dyDescent="0.3">
      <c r="D278" s="11"/>
      <c r="E278"/>
      <c r="F278" s="51"/>
      <c r="G278"/>
      <c r="H278" s="1"/>
    </row>
    <row r="279" spans="2:10" ht="15.75" thickBot="1" x14ac:dyDescent="0.3">
      <c r="B279" s="145" t="s">
        <v>2</v>
      </c>
      <c r="C279" s="146"/>
      <c r="D279" s="146"/>
      <c r="E279" s="146"/>
      <c r="F279" s="57" t="s">
        <v>3</v>
      </c>
      <c r="G279" s="3" t="s">
        <v>4</v>
      </c>
      <c r="H279" s="42" t="s">
        <v>5</v>
      </c>
      <c r="J279" s="78">
        <f>ROUND(F280,2)</f>
        <v>0</v>
      </c>
    </row>
    <row r="280" spans="2:10" ht="15.75" thickBot="1" x14ac:dyDescent="0.3">
      <c r="B280" s="5">
        <v>54</v>
      </c>
      <c r="C280" s="6" t="s">
        <v>29</v>
      </c>
      <c r="D280" s="159" t="s">
        <v>57</v>
      </c>
      <c r="E280" s="160"/>
      <c r="F280" s="75"/>
      <c r="G280" s="9">
        <v>2</v>
      </c>
      <c r="H280" s="8">
        <f>ROUND(J279*G280,2)</f>
        <v>0</v>
      </c>
      <c r="I280" s="79" t="str">
        <f>IF(ISBLANK('Modelo de oferta económica'!F280),"Es necesario completar el precio de esta partida, introduciendo un valor en la celda en naranja","")</f>
        <v>Es necesario completar el precio de esta partida, introduciendo un valor en la celda en naranja</v>
      </c>
    </row>
    <row r="281" spans="2:10" ht="15.75" thickBot="1" x14ac:dyDescent="0.3">
      <c r="B281" s="156" t="s">
        <v>37</v>
      </c>
      <c r="C281" s="157"/>
      <c r="D281" s="157"/>
      <c r="E281" s="157"/>
      <c r="F281" s="157"/>
      <c r="G281" s="157"/>
      <c r="H281" s="158"/>
    </row>
    <row r="282" spans="2:10" ht="9.9499999999999993" customHeight="1" thickBot="1" x14ac:dyDescent="0.3">
      <c r="B282" s="7"/>
      <c r="C282" s="7"/>
      <c r="D282" s="26"/>
      <c r="E282" s="7"/>
      <c r="F282" s="51"/>
      <c r="G282"/>
      <c r="H282" s="1"/>
    </row>
    <row r="283" spans="2:10" ht="15.75" thickBot="1" x14ac:dyDescent="0.3">
      <c r="B283" s="145" t="s">
        <v>2</v>
      </c>
      <c r="C283" s="146"/>
      <c r="D283" s="146"/>
      <c r="E283" s="146"/>
      <c r="F283" s="57" t="s">
        <v>3</v>
      </c>
      <c r="G283" s="3" t="s">
        <v>4</v>
      </c>
      <c r="H283" s="3" t="s">
        <v>5</v>
      </c>
      <c r="J283" s="78">
        <f>ROUND(F284,2)</f>
        <v>0</v>
      </c>
    </row>
    <row r="284" spans="2:10" ht="15.75" thickBot="1" x14ac:dyDescent="0.3">
      <c r="B284" s="5">
        <v>55</v>
      </c>
      <c r="C284" s="6" t="s">
        <v>29</v>
      </c>
      <c r="D284" s="159" t="s">
        <v>38</v>
      </c>
      <c r="E284" s="160"/>
      <c r="F284" s="75"/>
      <c r="G284" s="9">
        <v>1</v>
      </c>
      <c r="H284" s="8">
        <f>ROUND(J283*G284,2)</f>
        <v>0</v>
      </c>
      <c r="I284" s="79" t="str">
        <f>IF(ISBLANK('Modelo de oferta económica'!F284),"Es necesario completar el precio de esta partida, introduciendo un valor en la celda en naranja","")</f>
        <v>Es necesario completar el precio de esta partida, introduciendo un valor en la celda en naranja</v>
      </c>
    </row>
    <row r="285" spans="2:10" ht="15.75" thickBot="1" x14ac:dyDescent="0.3">
      <c r="B285" s="156" t="s">
        <v>39</v>
      </c>
      <c r="C285" s="157"/>
      <c r="D285" s="157"/>
      <c r="E285" s="157"/>
      <c r="F285" s="157"/>
      <c r="G285" s="157"/>
      <c r="H285" s="158"/>
    </row>
    <row r="286" spans="2:10" ht="15.75" thickBot="1" x14ac:dyDescent="0.3"/>
    <row r="287" spans="2:10" ht="15.75" thickBot="1" x14ac:dyDescent="0.3">
      <c r="B287" s="152" t="s">
        <v>66</v>
      </c>
      <c r="C287" s="153"/>
      <c r="D287" s="154" t="s">
        <v>67</v>
      </c>
      <c r="E287" s="155"/>
      <c r="F287" s="155"/>
      <c r="G287" s="155"/>
      <c r="H287" s="38">
        <f>+H290+H295+H299+H303+H307+H311+H315+H319+H323+H327+H331+H335+H339+H343+H347+H351+H355</f>
        <v>0</v>
      </c>
      <c r="I287" s="76">
        <f xml:space="preserve"> COUNTIF(I290:I355,"Es necesario completar el precio de esta partida, introduciendo un valor en la celda en naranja")</f>
        <v>17</v>
      </c>
    </row>
    <row r="288" spans="2:10" ht="9.9499999999999993" customHeight="1" thickBot="1" x14ac:dyDescent="0.3">
      <c r="E288"/>
      <c r="F288" s="51"/>
      <c r="G288"/>
      <c r="H288" s="1"/>
    </row>
    <row r="289" spans="2:10" ht="15.75" thickBot="1" x14ac:dyDescent="0.3">
      <c r="B289" s="145" t="s">
        <v>2</v>
      </c>
      <c r="C289" s="146"/>
      <c r="D289" s="146"/>
      <c r="E289" s="146"/>
      <c r="F289" s="57" t="s">
        <v>279</v>
      </c>
      <c r="G289" s="3" t="s">
        <v>4</v>
      </c>
      <c r="H289" s="3" t="s">
        <v>5</v>
      </c>
      <c r="J289" s="78">
        <f>ROUND(F290,2)</f>
        <v>0</v>
      </c>
    </row>
    <row r="290" spans="2:10" ht="15.75" thickBot="1" x14ac:dyDescent="0.3">
      <c r="B290" s="5">
        <v>56</v>
      </c>
      <c r="C290" s="6" t="s">
        <v>278</v>
      </c>
      <c r="D290" s="159" t="s">
        <v>7</v>
      </c>
      <c r="E290" s="160"/>
      <c r="F290" s="75"/>
      <c r="G290" s="6">
        <v>1</v>
      </c>
      <c r="H290" s="8">
        <f>ROUND(J289*G290,2)</f>
        <v>0</v>
      </c>
      <c r="I290" s="79" t="str">
        <f>IF(ISBLANK('Modelo de oferta económica'!F290),"Es necesario completar el precio de esta partida, introduciendo un valor en la celda en naranja","")</f>
        <v>Es necesario completar el precio de esta partida, introduciendo un valor en la celda en naranja</v>
      </c>
    </row>
    <row r="291" spans="2:10" ht="24.75" customHeight="1" x14ac:dyDescent="0.25">
      <c r="B291" s="162" t="s">
        <v>42</v>
      </c>
      <c r="C291" s="163"/>
      <c r="D291" s="163"/>
      <c r="E291" s="163"/>
      <c r="F291" s="163"/>
      <c r="G291" s="163"/>
      <c r="H291" s="164"/>
    </row>
    <row r="292" spans="2:10" ht="15.75" thickBot="1" x14ac:dyDescent="0.3">
      <c r="B292" s="165" t="s">
        <v>45</v>
      </c>
      <c r="C292" s="166"/>
      <c r="D292" s="166"/>
      <c r="E292" s="166"/>
      <c r="F292" s="166"/>
      <c r="G292" s="166"/>
      <c r="H292" s="167"/>
    </row>
    <row r="293" spans="2:10" ht="9.9499999999999993" customHeight="1" thickBot="1" x14ac:dyDescent="0.3">
      <c r="D293" s="11"/>
      <c r="E293"/>
      <c r="F293" s="51"/>
      <c r="G293"/>
      <c r="H293" s="1"/>
    </row>
    <row r="294" spans="2:10" ht="15.75" thickBot="1" x14ac:dyDescent="0.3">
      <c r="B294" s="145" t="s">
        <v>2</v>
      </c>
      <c r="C294" s="146"/>
      <c r="D294" s="146"/>
      <c r="E294" s="146"/>
      <c r="F294" s="57" t="s">
        <v>279</v>
      </c>
      <c r="G294" s="3" t="s">
        <v>4</v>
      </c>
      <c r="H294" s="3" t="s">
        <v>5</v>
      </c>
      <c r="J294" s="78">
        <f>ROUND(F295,2)</f>
        <v>0</v>
      </c>
    </row>
    <row r="295" spans="2:10" ht="15.75" thickBot="1" x14ac:dyDescent="0.3">
      <c r="B295" s="5">
        <v>57</v>
      </c>
      <c r="C295" s="6" t="s">
        <v>278</v>
      </c>
      <c r="D295" s="159" t="s">
        <v>7</v>
      </c>
      <c r="E295" s="160"/>
      <c r="F295" s="75"/>
      <c r="G295" s="6">
        <v>1</v>
      </c>
      <c r="H295" s="8">
        <f>ROUND(J294*G295,2)</f>
        <v>0</v>
      </c>
      <c r="I295" s="79" t="str">
        <f>IF(ISBLANK('Modelo de oferta económica'!F295),"Es necesario completar el precio de esta partida, introduciendo un valor en la celda en naranja","")</f>
        <v>Es necesario completar el precio de esta partida, introduciendo un valor en la celda en naranja</v>
      </c>
    </row>
    <row r="296" spans="2:10" ht="15.75" thickBot="1" x14ac:dyDescent="0.3">
      <c r="B296" s="156" t="s">
        <v>68</v>
      </c>
      <c r="C296" s="157"/>
      <c r="D296" s="157"/>
      <c r="E296" s="157"/>
      <c r="F296" s="157"/>
      <c r="G296" s="157"/>
      <c r="H296" s="158"/>
    </row>
    <row r="297" spans="2:10" ht="9.9499999999999993" customHeight="1" thickBot="1" x14ac:dyDescent="0.3">
      <c r="E297"/>
      <c r="F297" s="51"/>
      <c r="G297"/>
      <c r="H297" s="1"/>
    </row>
    <row r="298" spans="2:10" ht="15.75" thickBot="1" x14ac:dyDescent="0.3">
      <c r="B298" s="145" t="s">
        <v>2</v>
      </c>
      <c r="C298" s="146"/>
      <c r="D298" s="146"/>
      <c r="E298" s="146"/>
      <c r="F298" s="57" t="s">
        <v>279</v>
      </c>
      <c r="G298" s="3" t="s">
        <v>4</v>
      </c>
      <c r="H298" s="3" t="s">
        <v>5</v>
      </c>
      <c r="J298" s="78">
        <f>ROUND(F299,2)</f>
        <v>0</v>
      </c>
    </row>
    <row r="299" spans="2:10" ht="15.75" thickBot="1" x14ac:dyDescent="0.3">
      <c r="B299" s="5">
        <v>58</v>
      </c>
      <c r="C299" s="6" t="s">
        <v>278</v>
      </c>
      <c r="D299" s="159" t="s">
        <v>9</v>
      </c>
      <c r="E299" s="160"/>
      <c r="F299" s="75"/>
      <c r="G299" s="6">
        <v>1</v>
      </c>
      <c r="H299" s="8">
        <f>ROUND(J298*G299,2)</f>
        <v>0</v>
      </c>
      <c r="I299" s="79" t="str">
        <f>IF(ISBLANK('Modelo de oferta económica'!F299),"Es necesario completar el precio de esta partida, introduciendo un valor en la celda en naranja","")</f>
        <v>Es necesario completar el precio de esta partida, introduciendo un valor en la celda en naranja</v>
      </c>
    </row>
    <row r="300" spans="2:10" ht="38.25" customHeight="1" thickBot="1" x14ac:dyDescent="0.3">
      <c r="B300" s="156" t="s">
        <v>280</v>
      </c>
      <c r="C300" s="157"/>
      <c r="D300" s="157"/>
      <c r="E300" s="157"/>
      <c r="F300" s="157"/>
      <c r="G300" s="157"/>
      <c r="H300" s="158"/>
    </row>
    <row r="301" spans="2:10" ht="9.9499999999999993" customHeight="1" thickBot="1" x14ac:dyDescent="0.3">
      <c r="D301" s="11"/>
      <c r="E301"/>
      <c r="F301" s="51"/>
      <c r="G301"/>
      <c r="H301" s="1"/>
    </row>
    <row r="302" spans="2:10" ht="15.75" thickBot="1" x14ac:dyDescent="0.3">
      <c r="B302" s="145" t="s">
        <v>2</v>
      </c>
      <c r="C302" s="146"/>
      <c r="D302" s="146"/>
      <c r="E302" s="146"/>
      <c r="F302" s="57" t="s">
        <v>3</v>
      </c>
      <c r="G302" s="3" t="s">
        <v>4</v>
      </c>
      <c r="H302" s="42" t="s">
        <v>5</v>
      </c>
      <c r="J302" s="78">
        <f>ROUND(F303,2)</f>
        <v>0</v>
      </c>
    </row>
    <row r="303" spans="2:10" ht="15.75" thickBot="1" x14ac:dyDescent="0.3">
      <c r="B303" s="5">
        <v>59</v>
      </c>
      <c r="C303" s="6" t="s">
        <v>10</v>
      </c>
      <c r="D303" s="159" t="s">
        <v>60</v>
      </c>
      <c r="E303" s="160"/>
      <c r="F303" s="75"/>
      <c r="G303" s="9">
        <v>25</v>
      </c>
      <c r="H303" s="8">
        <f>ROUND(J302*G303,2)</f>
        <v>0</v>
      </c>
      <c r="I303" s="79" t="str">
        <f>IF(ISBLANK('Modelo de oferta económica'!F303),"Es necesario completar el precio de esta partida, introduciendo un valor en la celda en naranja","")</f>
        <v>Es necesario completar el precio de esta partida, introduciendo un valor en la celda en naranja</v>
      </c>
    </row>
    <row r="304" spans="2:10" ht="45" customHeight="1" thickBot="1" x14ac:dyDescent="0.3">
      <c r="B304" s="156" t="s">
        <v>69</v>
      </c>
      <c r="C304" s="157"/>
      <c r="D304" s="157"/>
      <c r="E304" s="157"/>
      <c r="F304" s="157"/>
      <c r="G304" s="157"/>
      <c r="H304" s="158"/>
    </row>
    <row r="305" spans="2:10" ht="9.9499999999999993" customHeight="1" thickBot="1" x14ac:dyDescent="0.3">
      <c r="D305" s="11"/>
      <c r="E305"/>
      <c r="F305" s="51"/>
      <c r="G305"/>
      <c r="H305" s="1"/>
    </row>
    <row r="306" spans="2:10" ht="15.75" thickBot="1" x14ac:dyDescent="0.3">
      <c r="B306" s="145" t="s">
        <v>2</v>
      </c>
      <c r="C306" s="146"/>
      <c r="D306" s="146"/>
      <c r="E306" s="146"/>
      <c r="F306" s="57" t="s">
        <v>3</v>
      </c>
      <c r="G306" s="3" t="s">
        <v>4</v>
      </c>
      <c r="H306" s="42" t="s">
        <v>5</v>
      </c>
      <c r="J306" s="78">
        <f>ROUND(F307,2)</f>
        <v>0</v>
      </c>
    </row>
    <row r="307" spans="2:10" ht="27" customHeight="1" thickBot="1" x14ac:dyDescent="0.3">
      <c r="B307" s="5">
        <v>60</v>
      </c>
      <c r="C307" s="6" t="s">
        <v>10</v>
      </c>
      <c r="D307" s="159" t="s">
        <v>15</v>
      </c>
      <c r="E307" s="160"/>
      <c r="F307" s="75"/>
      <c r="G307" s="9">
        <v>10.5</v>
      </c>
      <c r="H307" s="8">
        <f>ROUND(J306*G307,2)</f>
        <v>0</v>
      </c>
      <c r="I307" s="79" t="str">
        <f>IF(ISBLANK('Modelo de oferta económica'!F307),"Es necesario completar el precio de esta partida, introduciendo un valor en la celda en naranja","")</f>
        <v>Es necesario completar el precio de esta partida, introduciendo un valor en la celda en naranja</v>
      </c>
    </row>
    <row r="308" spans="2:10" ht="44.25" customHeight="1" thickBot="1" x14ac:dyDescent="0.3">
      <c r="B308" s="156" t="s">
        <v>70</v>
      </c>
      <c r="C308" s="157"/>
      <c r="D308" s="157"/>
      <c r="E308" s="157"/>
      <c r="F308" s="157"/>
      <c r="G308" s="157"/>
      <c r="H308" s="158"/>
    </row>
    <row r="309" spans="2:10" ht="9.9499999999999993" customHeight="1" thickBot="1" x14ac:dyDescent="0.3">
      <c r="B309" s="175"/>
      <c r="C309" s="175"/>
      <c r="D309" s="175"/>
      <c r="E309" s="175"/>
      <c r="F309" s="58"/>
      <c r="G309" s="4"/>
      <c r="H309" s="25"/>
    </row>
    <row r="310" spans="2:10" ht="15.75" thickBot="1" x14ac:dyDescent="0.3">
      <c r="B310" s="145" t="s">
        <v>2</v>
      </c>
      <c r="C310" s="146"/>
      <c r="D310" s="146"/>
      <c r="E310" s="146"/>
      <c r="F310" s="57" t="s">
        <v>3</v>
      </c>
      <c r="G310" s="3" t="s">
        <v>4</v>
      </c>
      <c r="H310" s="42" t="s">
        <v>5</v>
      </c>
      <c r="J310" s="78">
        <f>ROUND(F311,2)</f>
        <v>0</v>
      </c>
    </row>
    <row r="311" spans="2:10" ht="15.75" thickBot="1" x14ac:dyDescent="0.3">
      <c r="B311" s="5">
        <v>61</v>
      </c>
      <c r="C311" s="6" t="s">
        <v>10</v>
      </c>
      <c r="D311" s="159" t="s">
        <v>17</v>
      </c>
      <c r="E311" s="160"/>
      <c r="F311" s="75"/>
      <c r="G311" s="9">
        <v>360</v>
      </c>
      <c r="H311" s="8">
        <f>ROUND(J310*G311,2)</f>
        <v>0</v>
      </c>
      <c r="I311" s="79" t="str">
        <f>IF(ISBLANK('Modelo de oferta económica'!F311),"Es necesario completar el precio de esta partida, introduciendo un valor en la celda en naranja","")</f>
        <v>Es necesario completar el precio de esta partida, introduciendo un valor en la celda en naranja</v>
      </c>
    </row>
    <row r="312" spans="2:10" ht="36.75" customHeight="1" thickBot="1" x14ac:dyDescent="0.3">
      <c r="B312" s="156" t="s">
        <v>21</v>
      </c>
      <c r="C312" s="157"/>
      <c r="D312" s="157"/>
      <c r="E312" s="157"/>
      <c r="F312" s="157"/>
      <c r="G312" s="157"/>
      <c r="H312" s="158"/>
    </row>
    <row r="313" spans="2:10" ht="9.9499999999999993" customHeight="1" thickBot="1" x14ac:dyDescent="0.3">
      <c r="D313" s="11"/>
      <c r="E313"/>
      <c r="F313" s="51"/>
      <c r="G313"/>
      <c r="H313" s="1"/>
    </row>
    <row r="314" spans="2:10" ht="15.75" thickBot="1" x14ac:dyDescent="0.3">
      <c r="B314" s="145" t="s">
        <v>2</v>
      </c>
      <c r="C314" s="146"/>
      <c r="D314" s="146"/>
      <c r="E314" s="146"/>
      <c r="F314" s="57" t="s">
        <v>3</v>
      </c>
      <c r="G314" s="3" t="s">
        <v>4</v>
      </c>
      <c r="H314" s="42" t="s">
        <v>5</v>
      </c>
      <c r="J314" s="78">
        <f>ROUND(F315,2)</f>
        <v>0</v>
      </c>
    </row>
    <row r="315" spans="2:10" ht="15.75" thickBot="1" x14ac:dyDescent="0.3">
      <c r="B315" s="5">
        <v>62</v>
      </c>
      <c r="C315" s="6" t="s">
        <v>10</v>
      </c>
      <c r="D315" s="159" t="s">
        <v>17</v>
      </c>
      <c r="E315" s="160"/>
      <c r="F315" s="75"/>
      <c r="G315" s="9">
        <v>118</v>
      </c>
      <c r="H315" s="8">
        <f>ROUND(J314*G315,2)</f>
        <v>0</v>
      </c>
      <c r="I315" s="79" t="str">
        <f>IF(ISBLANK('Modelo de oferta económica'!F315),"Es necesario completar el precio de esta partida, introduciendo un valor en la celda en naranja","")</f>
        <v>Es necesario completar el precio de esta partida, introduciendo un valor en la celda en naranja</v>
      </c>
    </row>
    <row r="316" spans="2:10" ht="42.75" customHeight="1" thickBot="1" x14ac:dyDescent="0.3">
      <c r="B316" s="156" t="s">
        <v>71</v>
      </c>
      <c r="C316" s="157"/>
      <c r="D316" s="157"/>
      <c r="E316" s="157"/>
      <c r="F316" s="157"/>
      <c r="G316" s="157"/>
      <c r="H316" s="158"/>
    </row>
    <row r="317" spans="2:10" ht="9.9499999999999993" customHeight="1" thickBot="1" x14ac:dyDescent="0.3">
      <c r="D317" s="11"/>
      <c r="E317"/>
      <c r="F317" s="51"/>
      <c r="G317"/>
      <c r="H317" s="1"/>
    </row>
    <row r="318" spans="2:10" ht="15.75" thickBot="1" x14ac:dyDescent="0.3">
      <c r="B318" s="145" t="s">
        <v>2</v>
      </c>
      <c r="C318" s="146"/>
      <c r="D318" s="146"/>
      <c r="E318" s="146"/>
      <c r="F318" s="57" t="s">
        <v>3</v>
      </c>
      <c r="G318" s="3" t="s">
        <v>4</v>
      </c>
      <c r="H318" s="42" t="s">
        <v>5</v>
      </c>
      <c r="J318" s="78">
        <f>ROUND(F319,2)</f>
        <v>0</v>
      </c>
    </row>
    <row r="319" spans="2:10" ht="15.75" thickBot="1" x14ac:dyDescent="0.3">
      <c r="B319" s="5">
        <v>63</v>
      </c>
      <c r="C319" s="6" t="s">
        <v>10</v>
      </c>
      <c r="D319" s="159" t="s">
        <v>22</v>
      </c>
      <c r="E319" s="160"/>
      <c r="F319" s="75"/>
      <c r="G319" s="9">
        <v>100</v>
      </c>
      <c r="H319" s="8">
        <f>ROUND(J318*G319,2)</f>
        <v>0</v>
      </c>
      <c r="I319" s="79" t="str">
        <f>IF(ISBLANK('Modelo de oferta económica'!F319),"Es necesario completar el precio de esta partida, introduciendo un valor en la celda en naranja","")</f>
        <v>Es necesario completar el precio de esta partida, introduciendo un valor en la celda en naranja</v>
      </c>
    </row>
    <row r="320" spans="2:10" ht="45" customHeight="1" thickBot="1" x14ac:dyDescent="0.3">
      <c r="B320" s="156" t="s">
        <v>23</v>
      </c>
      <c r="C320" s="157"/>
      <c r="D320" s="157"/>
      <c r="E320" s="157"/>
      <c r="F320" s="157"/>
      <c r="G320" s="157"/>
      <c r="H320" s="158"/>
    </row>
    <row r="321" spans="2:10" ht="9.9499999999999993" customHeight="1" thickBot="1" x14ac:dyDescent="0.3">
      <c r="D321" s="11"/>
      <c r="E321"/>
      <c r="F321" s="51"/>
      <c r="G321"/>
      <c r="H321" s="1"/>
    </row>
    <row r="322" spans="2:10" ht="15.75" thickBot="1" x14ac:dyDescent="0.3">
      <c r="B322" s="145" t="s">
        <v>2</v>
      </c>
      <c r="C322" s="146"/>
      <c r="D322" s="146"/>
      <c r="E322" s="146"/>
      <c r="F322" s="57" t="s">
        <v>3</v>
      </c>
      <c r="G322" s="3" t="s">
        <v>4</v>
      </c>
      <c r="H322" s="42" t="s">
        <v>5</v>
      </c>
      <c r="J322" s="78">
        <f>ROUND(F323,2)</f>
        <v>0</v>
      </c>
    </row>
    <row r="323" spans="2:10" ht="15.75" thickBot="1" x14ac:dyDescent="0.3">
      <c r="B323" s="5">
        <v>64</v>
      </c>
      <c r="C323" s="6" t="s">
        <v>10</v>
      </c>
      <c r="D323" s="159" t="s">
        <v>24</v>
      </c>
      <c r="E323" s="160"/>
      <c r="F323" s="75"/>
      <c r="G323" s="9">
        <v>40</v>
      </c>
      <c r="H323" s="8">
        <f>ROUND(J322*G323,2)</f>
        <v>0</v>
      </c>
      <c r="I323" s="79" t="str">
        <f>IF(ISBLANK('Modelo de oferta económica'!F323),"Es necesario completar el precio de esta partida, introduciendo un valor en la celda en naranja","")</f>
        <v>Es necesario completar el precio de esta partida, introduciendo un valor en la celda en naranja</v>
      </c>
    </row>
    <row r="324" spans="2:10" ht="26.25" customHeight="1" thickBot="1" x14ac:dyDescent="0.3">
      <c r="B324" s="156" t="s">
        <v>64</v>
      </c>
      <c r="C324" s="157"/>
      <c r="D324" s="157"/>
      <c r="E324" s="157"/>
      <c r="F324" s="157"/>
      <c r="G324" s="157"/>
      <c r="H324" s="158"/>
    </row>
    <row r="325" spans="2:10" ht="9.9499999999999993" customHeight="1" thickBot="1" x14ac:dyDescent="0.3">
      <c r="D325" s="11"/>
      <c r="E325"/>
      <c r="F325" s="51"/>
      <c r="G325"/>
      <c r="H325" s="1"/>
    </row>
    <row r="326" spans="2:10" ht="15.75" thickBot="1" x14ac:dyDescent="0.3">
      <c r="B326" s="145" t="s">
        <v>2</v>
      </c>
      <c r="C326" s="146"/>
      <c r="D326" s="146"/>
      <c r="E326" s="146"/>
      <c r="F326" s="57" t="s">
        <v>279</v>
      </c>
      <c r="G326" s="3" t="s">
        <v>4</v>
      </c>
      <c r="H326" s="3" t="s">
        <v>5</v>
      </c>
      <c r="J326" s="78">
        <f>ROUND(F327,2)</f>
        <v>0</v>
      </c>
    </row>
    <row r="327" spans="2:10" ht="15.75" thickBot="1" x14ac:dyDescent="0.3">
      <c r="B327" s="5">
        <v>65</v>
      </c>
      <c r="C327" s="6" t="s">
        <v>278</v>
      </c>
      <c r="D327" s="159" t="s">
        <v>27</v>
      </c>
      <c r="E327" s="160"/>
      <c r="F327" s="75"/>
      <c r="G327" s="6">
        <v>1</v>
      </c>
      <c r="H327" s="8">
        <f>ROUND(J326*G327,2)</f>
        <v>0</v>
      </c>
      <c r="I327" s="79" t="str">
        <f>IF(ISBLANK('Modelo de oferta económica'!F327),"Es necesario completar el precio de esta partida, introduciendo un valor en la celda en naranja","")</f>
        <v>Es necesario completar el precio de esta partida, introduciendo un valor en la celda en naranja</v>
      </c>
    </row>
    <row r="328" spans="2:10" ht="15.75" thickBot="1" x14ac:dyDescent="0.3">
      <c r="B328" s="156" t="s">
        <v>324</v>
      </c>
      <c r="C328" s="157"/>
      <c r="D328" s="157"/>
      <c r="E328" s="157"/>
      <c r="F328" s="157"/>
      <c r="G328" s="157"/>
      <c r="H328" s="158"/>
    </row>
    <row r="329" spans="2:10" ht="9.9499999999999993" customHeight="1" thickBot="1" x14ac:dyDescent="0.3">
      <c r="B329" s="18"/>
      <c r="D329" s="11"/>
      <c r="E329"/>
      <c r="F329" s="51"/>
      <c r="G329"/>
      <c r="H329" s="1"/>
    </row>
    <row r="330" spans="2:10" ht="15.75" thickBot="1" x14ac:dyDescent="0.3">
      <c r="B330" s="145" t="s">
        <v>2</v>
      </c>
      <c r="C330" s="146"/>
      <c r="D330" s="146"/>
      <c r="E330" s="146"/>
      <c r="F330" s="57" t="s">
        <v>3</v>
      </c>
      <c r="G330" s="3" t="s">
        <v>4</v>
      </c>
      <c r="H330" s="42" t="s">
        <v>5</v>
      </c>
      <c r="J330" s="78">
        <f>ROUND(F331,2)</f>
        <v>0</v>
      </c>
    </row>
    <row r="331" spans="2:10" ht="15.75" thickBot="1" x14ac:dyDescent="0.3">
      <c r="B331" s="5">
        <v>66</v>
      </c>
      <c r="C331" s="6" t="s">
        <v>29</v>
      </c>
      <c r="D331" s="159" t="s">
        <v>30</v>
      </c>
      <c r="E331" s="160"/>
      <c r="F331" s="75"/>
      <c r="G331" s="9">
        <v>96</v>
      </c>
      <c r="H331" s="8">
        <f>ROUND(J330*G331,2)</f>
        <v>0</v>
      </c>
      <c r="I331" s="79" t="str">
        <f>IF(ISBLANK('Modelo de oferta económica'!F331),"Es necesario completar el precio de esta partida, introduciendo un valor en la celda en naranja","")</f>
        <v>Es necesario completar el precio de esta partida, introduciendo un valor en la celda en naranja</v>
      </c>
    </row>
    <row r="332" spans="2:10" ht="15.75" thickBot="1" x14ac:dyDescent="0.3">
      <c r="B332" s="156" t="s">
        <v>31</v>
      </c>
      <c r="C332" s="157"/>
      <c r="D332" s="157"/>
      <c r="E332" s="157"/>
      <c r="F332" s="157"/>
      <c r="G332" s="157"/>
      <c r="H332" s="158"/>
    </row>
    <row r="333" spans="2:10" ht="9.9499999999999993" customHeight="1" thickBot="1" x14ac:dyDescent="0.3">
      <c r="D333" s="11"/>
      <c r="E333"/>
      <c r="F333" s="51"/>
      <c r="G333"/>
      <c r="H333" s="1"/>
    </row>
    <row r="334" spans="2:10" ht="15.75" thickBot="1" x14ac:dyDescent="0.3">
      <c r="B334" s="145" t="s">
        <v>2</v>
      </c>
      <c r="C334" s="146"/>
      <c r="D334" s="146"/>
      <c r="E334" s="146"/>
      <c r="F334" s="57" t="s">
        <v>3</v>
      </c>
      <c r="G334" s="3" t="s">
        <v>4</v>
      </c>
      <c r="H334" s="42" t="s">
        <v>5</v>
      </c>
      <c r="J334" s="78">
        <f>ROUND(F335,2)</f>
        <v>0</v>
      </c>
    </row>
    <row r="335" spans="2:10" ht="15.75" thickBot="1" x14ac:dyDescent="0.3">
      <c r="B335" s="5">
        <v>67</v>
      </c>
      <c r="C335" s="6" t="s">
        <v>29</v>
      </c>
      <c r="D335" s="159" t="s">
        <v>55</v>
      </c>
      <c r="E335" s="160"/>
      <c r="F335" s="75"/>
      <c r="G335" s="9">
        <v>11</v>
      </c>
      <c r="H335" s="8">
        <f>ROUND(J334*G335,2)</f>
        <v>0</v>
      </c>
      <c r="I335" s="79" t="str">
        <f>IF(ISBLANK('Modelo de oferta económica'!F335),"Es necesario completar el precio de esta partida, introduciendo un valor en la celda en naranja","")</f>
        <v>Es necesario completar el precio de esta partida, introduciendo un valor en la celda en naranja</v>
      </c>
    </row>
    <row r="336" spans="2:10" ht="15.75" thickBot="1" x14ac:dyDescent="0.3">
      <c r="B336" s="156" t="s">
        <v>56</v>
      </c>
      <c r="C336" s="157"/>
      <c r="D336" s="157"/>
      <c r="E336" s="157"/>
      <c r="F336" s="157"/>
      <c r="G336" s="157"/>
      <c r="H336" s="158"/>
    </row>
    <row r="337" spans="2:10" ht="9.9499999999999993" customHeight="1" thickBot="1" x14ac:dyDescent="0.3">
      <c r="D337" s="11"/>
      <c r="E337"/>
      <c r="F337" s="51"/>
      <c r="G337"/>
      <c r="H337" s="1"/>
    </row>
    <row r="338" spans="2:10" ht="15.75" thickBot="1" x14ac:dyDescent="0.3">
      <c r="B338" s="145" t="s">
        <v>2</v>
      </c>
      <c r="C338" s="146"/>
      <c r="D338" s="146"/>
      <c r="E338" s="146"/>
      <c r="F338" s="57" t="s">
        <v>3</v>
      </c>
      <c r="G338" s="3" t="s">
        <v>4</v>
      </c>
      <c r="H338" s="42" t="s">
        <v>5</v>
      </c>
      <c r="J338" s="78">
        <f>ROUND(F339,2)</f>
        <v>0</v>
      </c>
    </row>
    <row r="339" spans="2:10" ht="15.75" thickBot="1" x14ac:dyDescent="0.3">
      <c r="B339" s="5">
        <v>68</v>
      </c>
      <c r="C339" s="6" t="s">
        <v>29</v>
      </c>
      <c r="D339" s="159" t="s">
        <v>72</v>
      </c>
      <c r="E339" s="160"/>
      <c r="F339" s="75"/>
      <c r="G339" s="9">
        <v>5</v>
      </c>
      <c r="H339" s="8">
        <f>ROUND(J338*G339,2)</f>
        <v>0</v>
      </c>
      <c r="I339" s="79" t="str">
        <f>IF(ISBLANK('Modelo de oferta económica'!F339),"Es necesario completar el precio de esta partida, introduciendo un valor en la celda en naranja","")</f>
        <v>Es necesario completar el precio de esta partida, introduciendo un valor en la celda en naranja</v>
      </c>
    </row>
    <row r="340" spans="2:10" ht="15.75" thickBot="1" x14ac:dyDescent="0.3">
      <c r="B340" s="156" t="s">
        <v>65</v>
      </c>
      <c r="C340" s="157"/>
      <c r="D340" s="157"/>
      <c r="E340" s="157"/>
      <c r="F340" s="157"/>
      <c r="G340" s="157"/>
      <c r="H340" s="158"/>
    </row>
    <row r="341" spans="2:10" ht="9.9499999999999993" customHeight="1" thickBot="1" x14ac:dyDescent="0.3">
      <c r="D341" s="11"/>
      <c r="E341"/>
      <c r="F341" s="51"/>
      <c r="G341"/>
      <c r="H341" s="1"/>
    </row>
    <row r="342" spans="2:10" ht="15.75" thickBot="1" x14ac:dyDescent="0.3">
      <c r="B342" s="145" t="s">
        <v>2</v>
      </c>
      <c r="C342" s="146"/>
      <c r="D342" s="146"/>
      <c r="E342" s="146"/>
      <c r="F342" s="57" t="s">
        <v>3</v>
      </c>
      <c r="G342" s="3" t="s">
        <v>4</v>
      </c>
      <c r="H342" s="42" t="s">
        <v>5</v>
      </c>
      <c r="J342" s="78">
        <f>ROUND(F343,2)</f>
        <v>0</v>
      </c>
    </row>
    <row r="343" spans="2:10" ht="15.75" thickBot="1" x14ac:dyDescent="0.3">
      <c r="B343" s="5">
        <v>69</v>
      </c>
      <c r="C343" s="6" t="s">
        <v>29</v>
      </c>
      <c r="D343" s="159" t="s">
        <v>32</v>
      </c>
      <c r="E343" s="160"/>
      <c r="F343" s="75"/>
      <c r="G343" s="9">
        <v>31</v>
      </c>
      <c r="H343" s="8">
        <f>ROUND(J342*G343,2)</f>
        <v>0</v>
      </c>
      <c r="I343" s="79" t="str">
        <f>IF(ISBLANK('Modelo de oferta económica'!F343),"Es necesario completar el precio de esta partida, introduciendo un valor en la celda en naranja","")</f>
        <v>Es necesario completar el precio de esta partida, introduciendo un valor en la celda en naranja</v>
      </c>
    </row>
    <row r="344" spans="2:10" ht="15.75" thickBot="1" x14ac:dyDescent="0.3">
      <c r="B344" s="156" t="s">
        <v>33</v>
      </c>
      <c r="C344" s="157"/>
      <c r="D344" s="157"/>
      <c r="E344" s="157"/>
      <c r="F344" s="157"/>
      <c r="G344" s="157"/>
      <c r="H344" s="158"/>
    </row>
    <row r="345" spans="2:10" ht="9.9499999999999993" customHeight="1" thickBot="1" x14ac:dyDescent="0.3">
      <c r="D345" s="11"/>
      <c r="E345"/>
      <c r="F345" s="51"/>
      <c r="G345"/>
      <c r="H345" s="1"/>
    </row>
    <row r="346" spans="2:10" ht="15.75" thickBot="1" x14ac:dyDescent="0.3">
      <c r="B346" s="145" t="s">
        <v>2</v>
      </c>
      <c r="C346" s="146"/>
      <c r="D346" s="146"/>
      <c r="E346" s="146"/>
      <c r="F346" s="57" t="s">
        <v>279</v>
      </c>
      <c r="G346" s="3" t="s">
        <v>4</v>
      </c>
      <c r="H346" s="3" t="s">
        <v>5</v>
      </c>
      <c r="J346" s="78">
        <f>ROUND(F347,2)</f>
        <v>0</v>
      </c>
    </row>
    <row r="347" spans="2:10" ht="15.75" thickBot="1" x14ac:dyDescent="0.3">
      <c r="B347" s="5">
        <v>70</v>
      </c>
      <c r="C347" s="6" t="s">
        <v>278</v>
      </c>
      <c r="D347" s="159" t="s">
        <v>34</v>
      </c>
      <c r="E347" s="160"/>
      <c r="F347" s="75"/>
      <c r="G347" s="6">
        <v>1</v>
      </c>
      <c r="H347" s="8">
        <f>ROUND(J346*G347,2)</f>
        <v>0</v>
      </c>
      <c r="I347" s="79" t="str">
        <f>IF(ISBLANK('Modelo de oferta económica'!F347),"Es necesario completar el precio de esta partida, introduciendo un valor en la celda en naranja","")</f>
        <v>Es necesario completar el precio de esta partida, introduciendo un valor en la celda en naranja</v>
      </c>
    </row>
    <row r="348" spans="2:10" ht="15.75" thickBot="1" x14ac:dyDescent="0.3">
      <c r="B348" s="156" t="s">
        <v>35</v>
      </c>
      <c r="C348" s="157"/>
      <c r="D348" s="157"/>
      <c r="E348" s="157"/>
      <c r="F348" s="157"/>
      <c r="G348" s="157"/>
      <c r="H348" s="158"/>
    </row>
    <row r="349" spans="2:10" ht="9.9499999999999993" customHeight="1" thickBot="1" x14ac:dyDescent="0.3">
      <c r="D349" s="11"/>
      <c r="E349"/>
      <c r="F349" s="51"/>
      <c r="G349"/>
      <c r="H349" s="1"/>
    </row>
    <row r="350" spans="2:10" ht="15.75" thickBot="1" x14ac:dyDescent="0.3">
      <c r="B350" s="145" t="s">
        <v>2</v>
      </c>
      <c r="C350" s="146"/>
      <c r="D350" s="146"/>
      <c r="E350" s="146"/>
      <c r="F350" s="57" t="s">
        <v>3</v>
      </c>
      <c r="G350" s="3" t="s">
        <v>4</v>
      </c>
      <c r="H350" s="42" t="s">
        <v>5</v>
      </c>
      <c r="J350" s="78">
        <f>ROUND(F351,2)</f>
        <v>0</v>
      </c>
    </row>
    <row r="351" spans="2:10" ht="15.75" thickBot="1" x14ac:dyDescent="0.3">
      <c r="B351" s="5">
        <v>71</v>
      </c>
      <c r="C351" s="6" t="s">
        <v>29</v>
      </c>
      <c r="D351" s="159" t="s">
        <v>57</v>
      </c>
      <c r="E351" s="160"/>
      <c r="F351" s="75"/>
      <c r="G351" s="9">
        <v>1</v>
      </c>
      <c r="H351" s="8">
        <f>ROUND(J350*G351,2)</f>
        <v>0</v>
      </c>
      <c r="I351" s="79" t="str">
        <f>IF(ISBLANK('Modelo de oferta económica'!F351),"Es necesario completar el precio de esta partida, introduciendo un valor en la celda en naranja","")</f>
        <v>Es necesario completar el precio de esta partida, introduciendo un valor en la celda en naranja</v>
      </c>
    </row>
    <row r="352" spans="2:10" ht="15.75" thickBot="1" x14ac:dyDescent="0.3">
      <c r="B352" s="156" t="s">
        <v>73</v>
      </c>
      <c r="C352" s="157"/>
      <c r="D352" s="157"/>
      <c r="E352" s="157"/>
      <c r="F352" s="157"/>
      <c r="G352" s="157"/>
      <c r="H352" s="158"/>
    </row>
    <row r="353" spans="2:10" ht="9.9499999999999993" customHeight="1" thickBot="1" x14ac:dyDescent="0.3">
      <c r="D353" s="11"/>
      <c r="E353"/>
      <c r="F353" s="51"/>
      <c r="G353"/>
      <c r="H353" s="1"/>
    </row>
    <row r="354" spans="2:10" ht="15.75" thickBot="1" x14ac:dyDescent="0.3">
      <c r="B354" s="145" t="s">
        <v>2</v>
      </c>
      <c r="C354" s="146"/>
      <c r="D354" s="146"/>
      <c r="E354" s="146"/>
      <c r="F354" s="57" t="s">
        <v>3</v>
      </c>
      <c r="G354" s="3" t="s">
        <v>4</v>
      </c>
      <c r="H354" s="3" t="s">
        <v>5</v>
      </c>
      <c r="J354" s="78">
        <f>ROUND(F355,2)</f>
        <v>0</v>
      </c>
    </row>
    <row r="355" spans="2:10" ht="15.75" thickBot="1" x14ac:dyDescent="0.3">
      <c r="B355" s="5">
        <v>72</v>
      </c>
      <c r="C355" s="6" t="s">
        <v>29</v>
      </c>
      <c r="D355" s="159" t="s">
        <v>38</v>
      </c>
      <c r="E355" s="160"/>
      <c r="F355" s="75"/>
      <c r="G355" s="9">
        <v>1</v>
      </c>
      <c r="H355" s="8">
        <f>ROUND(J354*G355,2)</f>
        <v>0</v>
      </c>
      <c r="I355" s="79" t="str">
        <f>IF(ISBLANK('Modelo de oferta económica'!F355),"Es necesario completar el precio de esta partida, introduciendo un valor en la celda en naranja","")</f>
        <v>Es necesario completar el precio de esta partida, introduciendo un valor en la celda en naranja</v>
      </c>
    </row>
    <row r="356" spans="2:10" ht="15.75" thickBot="1" x14ac:dyDescent="0.3">
      <c r="B356" s="156" t="s">
        <v>39</v>
      </c>
      <c r="C356" s="157"/>
      <c r="D356" s="157"/>
      <c r="E356" s="157"/>
      <c r="F356" s="157"/>
      <c r="G356" s="157"/>
      <c r="H356" s="158"/>
    </row>
    <row r="357" spans="2:10" ht="15.75" thickBot="1" x14ac:dyDescent="0.3"/>
    <row r="358" spans="2:10" ht="25.5" customHeight="1" thickBot="1" x14ac:dyDescent="0.3">
      <c r="B358" s="152" t="s">
        <v>74</v>
      </c>
      <c r="C358" s="153"/>
      <c r="D358" s="154" t="s">
        <v>75</v>
      </c>
      <c r="E358" s="155"/>
      <c r="F358" s="155"/>
      <c r="G358" s="155"/>
      <c r="H358" s="38">
        <f>+H361+H365+H369+H373</f>
        <v>0</v>
      </c>
      <c r="I358" s="76">
        <f xml:space="preserve"> COUNTIF(I361:I373,"Es necesario completar el precio de esta partida, introduciendo un valor en la celda en naranja")</f>
        <v>4</v>
      </c>
    </row>
    <row r="359" spans="2:10" ht="9.9499999999999993" customHeight="1" thickBot="1" x14ac:dyDescent="0.3">
      <c r="E359"/>
      <c r="F359" s="51"/>
      <c r="G359"/>
      <c r="H359" s="1"/>
    </row>
    <row r="360" spans="2:10" ht="15.75" thickBot="1" x14ac:dyDescent="0.3">
      <c r="B360" s="145" t="s">
        <v>2</v>
      </c>
      <c r="C360" s="146"/>
      <c r="D360" s="146"/>
      <c r="E360" s="146"/>
      <c r="F360" s="57" t="s">
        <v>279</v>
      </c>
      <c r="G360" s="3" t="s">
        <v>4</v>
      </c>
      <c r="H360" s="3" t="s">
        <v>5</v>
      </c>
      <c r="J360" s="78">
        <f>ROUND(F361,2)</f>
        <v>0</v>
      </c>
    </row>
    <row r="361" spans="2:10" ht="15.75" thickBot="1" x14ac:dyDescent="0.3">
      <c r="B361" s="5">
        <v>73</v>
      </c>
      <c r="C361" s="6" t="s">
        <v>278</v>
      </c>
      <c r="D361" s="159" t="s">
        <v>7</v>
      </c>
      <c r="E361" s="160"/>
      <c r="F361" s="75"/>
      <c r="G361" s="6">
        <v>1</v>
      </c>
      <c r="H361" s="8">
        <f>ROUND(J360*G361,2)</f>
        <v>0</v>
      </c>
      <c r="I361" s="79" t="str">
        <f>IF(ISBLANK('Modelo de oferta económica'!F361),"Es necesario completar el precio de esta partida, introduciendo un valor en la celda en naranja","")</f>
        <v>Es necesario completar el precio de esta partida, introduciendo un valor en la celda en naranja</v>
      </c>
    </row>
    <row r="362" spans="2:10" ht="15.75" thickBot="1" x14ac:dyDescent="0.3">
      <c r="B362" s="156" t="s">
        <v>76</v>
      </c>
      <c r="C362" s="157"/>
      <c r="D362" s="157"/>
      <c r="E362" s="157"/>
      <c r="F362" s="157"/>
      <c r="G362" s="157"/>
      <c r="H362" s="158"/>
    </row>
    <row r="363" spans="2:10" ht="9.9499999999999993" customHeight="1" thickBot="1" x14ac:dyDescent="0.3">
      <c r="D363" s="11"/>
      <c r="E363"/>
      <c r="F363" s="51"/>
      <c r="G363"/>
      <c r="H363" s="1"/>
    </row>
    <row r="364" spans="2:10" ht="15.75" thickBot="1" x14ac:dyDescent="0.3">
      <c r="B364" s="145" t="s">
        <v>2</v>
      </c>
      <c r="C364" s="146"/>
      <c r="D364" s="146"/>
      <c r="E364" s="146"/>
      <c r="F364" s="57" t="s">
        <v>279</v>
      </c>
      <c r="G364" s="3" t="s">
        <v>4</v>
      </c>
      <c r="H364" s="3" t="s">
        <v>5</v>
      </c>
      <c r="J364" s="78">
        <f>ROUND(F365,2)</f>
        <v>0</v>
      </c>
    </row>
    <row r="365" spans="2:10" ht="15.75" thickBot="1" x14ac:dyDescent="0.3">
      <c r="B365" s="5">
        <v>74</v>
      </c>
      <c r="C365" s="6" t="s">
        <v>278</v>
      </c>
      <c r="D365" s="159" t="s">
        <v>9</v>
      </c>
      <c r="E365" s="160"/>
      <c r="F365" s="75"/>
      <c r="G365" s="6">
        <v>1</v>
      </c>
      <c r="H365" s="8">
        <f>ROUND(J364*G365,2)</f>
        <v>0</v>
      </c>
      <c r="I365" s="79" t="str">
        <f>IF(ISBLANK('Modelo de oferta económica'!F365),"Es necesario completar el precio de esta partida, introduciendo un valor en la celda en naranja","")</f>
        <v>Es necesario completar el precio de esta partida, introduciendo un valor en la celda en naranja</v>
      </c>
    </row>
    <row r="366" spans="2:10" ht="35.25" customHeight="1" thickBot="1" x14ac:dyDescent="0.3">
      <c r="B366" s="156" t="s">
        <v>280</v>
      </c>
      <c r="C366" s="157"/>
      <c r="D366" s="157"/>
      <c r="E366" s="157"/>
      <c r="F366" s="157"/>
      <c r="G366" s="157"/>
      <c r="H366" s="158"/>
    </row>
    <row r="367" spans="2:10" ht="9.9499999999999993" customHeight="1" thickBot="1" x14ac:dyDescent="0.3">
      <c r="D367" s="11"/>
      <c r="E367"/>
      <c r="F367" s="51"/>
      <c r="G367"/>
      <c r="H367" s="1"/>
    </row>
    <row r="368" spans="2:10" ht="15.75" thickBot="1" x14ac:dyDescent="0.3">
      <c r="B368" s="145" t="s">
        <v>2</v>
      </c>
      <c r="C368" s="146"/>
      <c r="D368" s="146"/>
      <c r="E368" s="146"/>
      <c r="F368" s="57" t="s">
        <v>3</v>
      </c>
      <c r="G368" s="3" t="s">
        <v>4</v>
      </c>
      <c r="H368" s="42" t="s">
        <v>5</v>
      </c>
      <c r="J368" s="78">
        <f>ROUND(F369,2)</f>
        <v>0</v>
      </c>
    </row>
    <row r="369" spans="2:10" ht="15.75" thickBot="1" x14ac:dyDescent="0.3">
      <c r="B369" s="5">
        <v>75</v>
      </c>
      <c r="C369" s="6" t="s">
        <v>10</v>
      </c>
      <c r="D369" s="159" t="s">
        <v>77</v>
      </c>
      <c r="E369" s="160"/>
      <c r="F369" s="75"/>
      <c r="G369" s="9">
        <v>125</v>
      </c>
      <c r="H369" s="8">
        <f>ROUND(J368*G369,2)</f>
        <v>0</v>
      </c>
      <c r="I369" s="79" t="str">
        <f>IF(ISBLANK('Modelo de oferta económica'!F369),"Es necesario completar el precio de esta partida, introduciendo un valor en la celda en naranja","")</f>
        <v>Es necesario completar el precio de esta partida, introduciendo un valor en la celda en naranja</v>
      </c>
    </row>
    <row r="370" spans="2:10" ht="15.75" thickBot="1" x14ac:dyDescent="0.3">
      <c r="B370" s="156" t="s">
        <v>78</v>
      </c>
      <c r="C370" s="157"/>
      <c r="D370" s="157"/>
      <c r="E370" s="157"/>
      <c r="F370" s="157"/>
      <c r="G370" s="157"/>
      <c r="H370" s="158"/>
    </row>
    <row r="371" spans="2:10" ht="9.9499999999999993" customHeight="1" thickBot="1" x14ac:dyDescent="0.3">
      <c r="D371" s="11"/>
      <c r="E371"/>
      <c r="F371" s="51"/>
      <c r="G371"/>
      <c r="H371" s="1"/>
    </row>
    <row r="372" spans="2:10" ht="15.75" thickBot="1" x14ac:dyDescent="0.3">
      <c r="B372" s="145" t="s">
        <v>2</v>
      </c>
      <c r="C372" s="146"/>
      <c r="D372" s="146"/>
      <c r="E372" s="146"/>
      <c r="F372" s="57" t="s">
        <v>279</v>
      </c>
      <c r="G372" s="3" t="s">
        <v>4</v>
      </c>
      <c r="H372" s="3" t="s">
        <v>5</v>
      </c>
      <c r="J372" s="78">
        <f>ROUND(F373,2)</f>
        <v>0</v>
      </c>
    </row>
    <row r="373" spans="2:10" ht="15.75" thickBot="1" x14ac:dyDescent="0.3">
      <c r="B373" s="5">
        <v>76</v>
      </c>
      <c r="C373" s="6" t="s">
        <v>278</v>
      </c>
      <c r="D373" s="159" t="s">
        <v>27</v>
      </c>
      <c r="E373" s="160"/>
      <c r="F373" s="75"/>
      <c r="G373" s="6">
        <v>1</v>
      </c>
      <c r="H373" s="8">
        <f>ROUND(J372*G373,2)</f>
        <v>0</v>
      </c>
      <c r="I373" s="79" t="str">
        <f>IF(ISBLANK('Modelo de oferta económica'!F373),"Es necesario completar el precio de esta partida, introduciendo un valor en la celda en naranja","")</f>
        <v>Es necesario completar el precio de esta partida, introduciendo un valor en la celda en naranja</v>
      </c>
    </row>
    <row r="374" spans="2:10" ht="15.75" thickBot="1" x14ac:dyDescent="0.3">
      <c r="B374" s="156" t="s">
        <v>28</v>
      </c>
      <c r="C374" s="157"/>
      <c r="D374" s="157"/>
      <c r="E374" s="157"/>
      <c r="F374" s="157"/>
      <c r="G374" s="157"/>
      <c r="H374" s="158"/>
    </row>
    <row r="375" spans="2:10" ht="15.75" thickBot="1" x14ac:dyDescent="0.3"/>
    <row r="376" spans="2:10" ht="29.25" customHeight="1" thickBot="1" x14ac:dyDescent="0.3">
      <c r="B376" s="152" t="s">
        <v>79</v>
      </c>
      <c r="C376" s="153"/>
      <c r="D376" s="154" t="s">
        <v>80</v>
      </c>
      <c r="E376" s="155"/>
      <c r="F376" s="155"/>
      <c r="G376" s="155"/>
      <c r="H376" s="38">
        <f>+H379+H384+H388+H392+H396+H400+H404+H408+H412+H416+H420+H424+H428+H432+H436+H440</f>
        <v>0</v>
      </c>
      <c r="I376" s="76">
        <f xml:space="preserve"> COUNTIF(I379:I440,"Es necesario completar el precio de esta partida, introduciendo un valor en la celda en naranja")</f>
        <v>16</v>
      </c>
    </row>
    <row r="377" spans="2:10" ht="9.9499999999999993" customHeight="1" thickBot="1" x14ac:dyDescent="0.3">
      <c r="E377"/>
      <c r="F377" s="51"/>
      <c r="G377"/>
      <c r="H377" s="1"/>
    </row>
    <row r="378" spans="2:10" ht="15.75" thickBot="1" x14ac:dyDescent="0.3">
      <c r="B378" s="145" t="s">
        <v>2</v>
      </c>
      <c r="C378" s="146"/>
      <c r="D378" s="146"/>
      <c r="E378" s="146"/>
      <c r="F378" s="57" t="s">
        <v>279</v>
      </c>
      <c r="G378" s="3" t="s">
        <v>4</v>
      </c>
      <c r="H378" s="3" t="s">
        <v>5</v>
      </c>
      <c r="J378" s="78">
        <f>ROUND(F379,2)</f>
        <v>0</v>
      </c>
    </row>
    <row r="379" spans="2:10" ht="15.75" thickBot="1" x14ac:dyDescent="0.3">
      <c r="B379" s="5">
        <v>77</v>
      </c>
      <c r="C379" s="6" t="s">
        <v>278</v>
      </c>
      <c r="D379" s="159" t="s">
        <v>7</v>
      </c>
      <c r="E379" s="160"/>
      <c r="F379" s="75"/>
      <c r="G379" s="6">
        <v>1</v>
      </c>
      <c r="H379" s="8">
        <f>ROUND(J378*G379,2)</f>
        <v>0</v>
      </c>
      <c r="I379" s="79" t="str">
        <f>IF(ISBLANK('Modelo de oferta económica'!F379),"Es necesario completar el precio de esta partida, introduciendo un valor en la celda en naranja","")</f>
        <v>Es necesario completar el precio de esta partida, introduciendo un valor en la celda en naranja</v>
      </c>
    </row>
    <row r="380" spans="2:10" ht="27.75" customHeight="1" x14ac:dyDescent="0.25">
      <c r="B380" s="162" t="s">
        <v>42</v>
      </c>
      <c r="C380" s="163"/>
      <c r="D380" s="163"/>
      <c r="E380" s="163"/>
      <c r="F380" s="163"/>
      <c r="G380" s="163"/>
      <c r="H380" s="164"/>
    </row>
    <row r="381" spans="2:10" ht="15.75" thickBot="1" x14ac:dyDescent="0.3">
      <c r="B381" s="165" t="s">
        <v>45</v>
      </c>
      <c r="C381" s="166"/>
      <c r="D381" s="166"/>
      <c r="E381" s="166"/>
      <c r="F381" s="166"/>
      <c r="G381" s="166"/>
      <c r="H381" s="167"/>
    </row>
    <row r="382" spans="2:10" ht="9.9499999999999993" customHeight="1" thickBot="1" x14ac:dyDescent="0.3">
      <c r="D382" s="11"/>
      <c r="E382"/>
      <c r="F382" s="51"/>
      <c r="G382"/>
      <c r="H382" s="1"/>
    </row>
    <row r="383" spans="2:10" ht="15.75" thickBot="1" x14ac:dyDescent="0.3">
      <c r="B383" s="145" t="s">
        <v>2</v>
      </c>
      <c r="C383" s="146"/>
      <c r="D383" s="146"/>
      <c r="E383" s="146"/>
      <c r="F383" s="57" t="s">
        <v>279</v>
      </c>
      <c r="G383" s="3" t="s">
        <v>4</v>
      </c>
      <c r="H383" s="3" t="s">
        <v>5</v>
      </c>
      <c r="J383" s="78">
        <f>ROUND(F384,2)</f>
        <v>0</v>
      </c>
    </row>
    <row r="384" spans="2:10" ht="15.75" thickBot="1" x14ac:dyDescent="0.3">
      <c r="B384" s="5">
        <v>78</v>
      </c>
      <c r="C384" s="6" t="s">
        <v>278</v>
      </c>
      <c r="D384" s="159" t="s">
        <v>9</v>
      </c>
      <c r="E384" s="160"/>
      <c r="F384" s="75"/>
      <c r="G384" s="6">
        <v>1</v>
      </c>
      <c r="H384" s="8">
        <f>ROUND(J383*G384,2)</f>
        <v>0</v>
      </c>
      <c r="I384" s="79" t="str">
        <f>IF(ISBLANK('Modelo de oferta económica'!F384),"Es necesario completar el precio de esta partida, introduciendo un valor en la celda en naranja","")</f>
        <v>Es necesario completar el precio de esta partida, introduciendo un valor en la celda en naranja</v>
      </c>
    </row>
    <row r="385" spans="2:10" ht="33" customHeight="1" thickBot="1" x14ac:dyDescent="0.3">
      <c r="B385" s="156" t="s">
        <v>280</v>
      </c>
      <c r="C385" s="157"/>
      <c r="D385" s="157"/>
      <c r="E385" s="157"/>
      <c r="F385" s="157"/>
      <c r="G385" s="157"/>
      <c r="H385" s="158"/>
    </row>
    <row r="386" spans="2:10" ht="9.9499999999999993" customHeight="1" thickBot="1" x14ac:dyDescent="0.3">
      <c r="D386" s="11"/>
      <c r="E386"/>
      <c r="F386" s="51"/>
      <c r="G386"/>
      <c r="H386" s="1"/>
    </row>
    <row r="387" spans="2:10" ht="15.75" thickBot="1" x14ac:dyDescent="0.3">
      <c r="B387" s="145" t="s">
        <v>2</v>
      </c>
      <c r="C387" s="146"/>
      <c r="D387" s="146"/>
      <c r="E387" s="146"/>
      <c r="F387" s="57" t="s">
        <v>3</v>
      </c>
      <c r="G387" s="3" t="s">
        <v>4</v>
      </c>
      <c r="H387" s="42" t="s">
        <v>5</v>
      </c>
      <c r="J387" s="78">
        <f>ROUND(F388,2)</f>
        <v>0</v>
      </c>
    </row>
    <row r="388" spans="2:10" ht="22.5" customHeight="1" thickBot="1" x14ac:dyDescent="0.3">
      <c r="B388" s="5">
        <v>79</v>
      </c>
      <c r="C388" s="6" t="s">
        <v>10</v>
      </c>
      <c r="D388" s="159" t="s">
        <v>15</v>
      </c>
      <c r="E388" s="160"/>
      <c r="F388" s="75"/>
      <c r="G388" s="9">
        <v>22</v>
      </c>
      <c r="H388" s="8">
        <f>ROUND(J387*G388,2)</f>
        <v>0</v>
      </c>
      <c r="I388" s="79" t="str">
        <f>IF(ISBLANK('Modelo de oferta económica'!F388),"Es necesario completar el precio de esta partida, introduciendo un valor en la celda en naranja","")</f>
        <v>Es necesario completar el precio de esta partida, introduciendo un valor en la celda en naranja</v>
      </c>
    </row>
    <row r="389" spans="2:10" ht="45.75" customHeight="1" thickBot="1" x14ac:dyDescent="0.3">
      <c r="B389" s="156" t="s">
        <v>81</v>
      </c>
      <c r="C389" s="157"/>
      <c r="D389" s="157"/>
      <c r="E389" s="157"/>
      <c r="F389" s="157"/>
      <c r="G389" s="157"/>
      <c r="H389" s="158"/>
    </row>
    <row r="390" spans="2:10" ht="9.9499999999999993" customHeight="1" thickBot="1" x14ac:dyDescent="0.3">
      <c r="D390" s="11"/>
      <c r="E390"/>
      <c r="F390" s="51"/>
      <c r="G390"/>
      <c r="H390" s="1"/>
    </row>
    <row r="391" spans="2:10" ht="15.75" thickBot="1" x14ac:dyDescent="0.3">
      <c r="B391" s="145" t="s">
        <v>2</v>
      </c>
      <c r="C391" s="146"/>
      <c r="D391" s="146"/>
      <c r="E391" s="146"/>
      <c r="F391" s="57" t="s">
        <v>3</v>
      </c>
      <c r="G391" s="3" t="s">
        <v>4</v>
      </c>
      <c r="H391" s="42" t="s">
        <v>5</v>
      </c>
      <c r="J391" s="78">
        <f>ROUND(F392,2)</f>
        <v>0</v>
      </c>
    </row>
    <row r="392" spans="2:10" ht="24" customHeight="1" thickBot="1" x14ac:dyDescent="0.3">
      <c r="B392" s="5">
        <v>80</v>
      </c>
      <c r="C392" s="6" t="s">
        <v>10</v>
      </c>
      <c r="D392" s="159" t="s">
        <v>82</v>
      </c>
      <c r="E392" s="160"/>
      <c r="F392" s="75"/>
      <c r="G392" s="9">
        <v>6.5</v>
      </c>
      <c r="H392" s="8">
        <f>ROUND(J391*G392,2)</f>
        <v>0</v>
      </c>
      <c r="I392" s="79" t="str">
        <f>IF(ISBLANK('Modelo de oferta económica'!F392),"Es necesario completar el precio de esta partida, introduciendo un valor en la celda en naranja","")</f>
        <v>Es necesario completar el precio de esta partida, introduciendo un valor en la celda en naranja</v>
      </c>
    </row>
    <row r="393" spans="2:10" ht="48" customHeight="1" thickBot="1" x14ac:dyDescent="0.3">
      <c r="B393" s="156" t="s">
        <v>83</v>
      </c>
      <c r="C393" s="157"/>
      <c r="D393" s="157"/>
      <c r="E393" s="157"/>
      <c r="F393" s="157"/>
      <c r="G393" s="157"/>
      <c r="H393" s="158"/>
    </row>
    <row r="394" spans="2:10" ht="9.9499999999999993" customHeight="1" thickBot="1" x14ac:dyDescent="0.3">
      <c r="B394" s="174"/>
      <c r="C394" s="174"/>
      <c r="D394" s="174"/>
      <c r="E394" s="174"/>
      <c r="F394" s="58"/>
      <c r="G394" s="4"/>
      <c r="H394" s="29"/>
    </row>
    <row r="395" spans="2:10" ht="15.75" thickBot="1" x14ac:dyDescent="0.3">
      <c r="B395" s="145" t="s">
        <v>2</v>
      </c>
      <c r="C395" s="146"/>
      <c r="D395" s="146"/>
      <c r="E395" s="146"/>
      <c r="F395" s="57" t="s">
        <v>3</v>
      </c>
      <c r="G395" s="3" t="s">
        <v>4</v>
      </c>
      <c r="H395" s="42" t="s">
        <v>5</v>
      </c>
      <c r="J395" s="78">
        <f>ROUND(F396,2)</f>
        <v>0</v>
      </c>
    </row>
    <row r="396" spans="2:10" ht="21.75" customHeight="1" thickBot="1" x14ac:dyDescent="0.3">
      <c r="B396" s="5">
        <v>81</v>
      </c>
      <c r="C396" s="6" t="s">
        <v>10</v>
      </c>
      <c r="D396" s="159" t="s">
        <v>84</v>
      </c>
      <c r="E396" s="160"/>
      <c r="F396" s="75"/>
      <c r="G396" s="9">
        <v>22</v>
      </c>
      <c r="H396" s="8">
        <f>ROUND(J395*G396,2)</f>
        <v>0</v>
      </c>
      <c r="I396" s="79" t="str">
        <f>IF(ISBLANK('Modelo de oferta económica'!F396),"Es necesario completar el precio de esta partida, introduciendo un valor en la celda en naranja","")</f>
        <v>Es necesario completar el precio de esta partida, introduciendo un valor en la celda en naranja</v>
      </c>
    </row>
    <row r="397" spans="2:10" ht="48" customHeight="1" thickBot="1" x14ac:dyDescent="0.3">
      <c r="B397" s="156" t="s">
        <v>85</v>
      </c>
      <c r="C397" s="157"/>
      <c r="D397" s="157"/>
      <c r="E397" s="157"/>
      <c r="F397" s="157"/>
      <c r="G397" s="157"/>
      <c r="H397" s="158"/>
    </row>
    <row r="398" spans="2:10" ht="9.9499999999999993" customHeight="1" thickBot="1" x14ac:dyDescent="0.3">
      <c r="D398" s="11"/>
      <c r="E398"/>
      <c r="F398" s="51"/>
      <c r="G398"/>
      <c r="H398" s="1"/>
    </row>
    <row r="399" spans="2:10" ht="15.75" thickBot="1" x14ac:dyDescent="0.3">
      <c r="B399" s="145" t="s">
        <v>2</v>
      </c>
      <c r="C399" s="146"/>
      <c r="D399" s="146"/>
      <c r="E399" s="146"/>
      <c r="F399" s="57" t="s">
        <v>3</v>
      </c>
      <c r="G399" s="3" t="s">
        <v>4</v>
      </c>
      <c r="H399" s="42" t="s">
        <v>5</v>
      </c>
      <c r="J399" s="78">
        <f>ROUND(F400,2)</f>
        <v>0</v>
      </c>
    </row>
    <row r="400" spans="2:10" ht="15.75" thickBot="1" x14ac:dyDescent="0.3">
      <c r="B400" s="5">
        <v>82</v>
      </c>
      <c r="C400" s="6" t="s">
        <v>10</v>
      </c>
      <c r="D400" s="159" t="s">
        <v>17</v>
      </c>
      <c r="E400" s="160"/>
      <c r="F400" s="75"/>
      <c r="G400" s="9">
        <v>240</v>
      </c>
      <c r="H400" s="8">
        <f>ROUND(J399*G400,2)</f>
        <v>0</v>
      </c>
      <c r="I400" s="79" t="str">
        <f>IF(ISBLANK('Modelo de oferta económica'!F400),"Es necesario completar el precio de esta partida, introduciendo un valor en la celda en naranja","")</f>
        <v>Es necesario completar el precio de esta partida, introduciendo un valor en la celda en naranja</v>
      </c>
    </row>
    <row r="401" spans="2:10" ht="39.75" customHeight="1" thickBot="1" x14ac:dyDescent="0.3">
      <c r="B401" s="156" t="s">
        <v>21</v>
      </c>
      <c r="C401" s="157"/>
      <c r="D401" s="157"/>
      <c r="E401" s="157"/>
      <c r="F401" s="157"/>
      <c r="G401" s="157"/>
      <c r="H401" s="158"/>
    </row>
    <row r="402" spans="2:10" ht="9.9499999999999993" customHeight="1" thickBot="1" x14ac:dyDescent="0.3">
      <c r="D402" s="11"/>
      <c r="E402"/>
      <c r="F402" s="51"/>
      <c r="G402"/>
      <c r="H402" s="1"/>
    </row>
    <row r="403" spans="2:10" ht="15.75" thickBot="1" x14ac:dyDescent="0.3">
      <c r="B403" s="145" t="s">
        <v>2</v>
      </c>
      <c r="C403" s="146"/>
      <c r="D403" s="146"/>
      <c r="E403" s="146"/>
      <c r="F403" s="57" t="s">
        <v>3</v>
      </c>
      <c r="G403" s="3" t="s">
        <v>4</v>
      </c>
      <c r="H403" s="42" t="s">
        <v>5</v>
      </c>
      <c r="J403" s="78">
        <f>ROUND(F404,2)</f>
        <v>0</v>
      </c>
    </row>
    <row r="404" spans="2:10" ht="15.75" thickBot="1" x14ac:dyDescent="0.3">
      <c r="B404" s="5">
        <v>83</v>
      </c>
      <c r="C404" s="6" t="s">
        <v>10</v>
      </c>
      <c r="D404" s="159" t="s">
        <v>17</v>
      </c>
      <c r="E404" s="160"/>
      <c r="F404" s="75"/>
      <c r="G404" s="9">
        <v>140</v>
      </c>
      <c r="H404" s="8">
        <f>ROUND(J403*G404,2)</f>
        <v>0</v>
      </c>
      <c r="I404" s="79" t="str">
        <f>IF(ISBLANK('Modelo de oferta económica'!F404),"Es necesario completar el precio de esta partida, introduciendo un valor en la celda en naranja","")</f>
        <v>Es necesario completar el precio de esta partida, introduciendo un valor en la celda en naranja</v>
      </c>
    </row>
    <row r="405" spans="2:10" ht="36.75" customHeight="1" thickBot="1" x14ac:dyDescent="0.3">
      <c r="B405" s="156" t="s">
        <v>86</v>
      </c>
      <c r="C405" s="157"/>
      <c r="D405" s="157"/>
      <c r="E405" s="157"/>
      <c r="F405" s="157"/>
      <c r="G405" s="157"/>
      <c r="H405" s="158"/>
    </row>
    <row r="406" spans="2:10" ht="9.9499999999999993" customHeight="1" thickBot="1" x14ac:dyDescent="0.3">
      <c r="D406" s="11"/>
      <c r="E406"/>
      <c r="F406" s="51"/>
      <c r="G406"/>
      <c r="H406" s="1"/>
    </row>
    <row r="407" spans="2:10" ht="15.75" thickBot="1" x14ac:dyDescent="0.3">
      <c r="B407" s="145" t="s">
        <v>2</v>
      </c>
      <c r="C407" s="146"/>
      <c r="D407" s="146"/>
      <c r="E407" s="146"/>
      <c r="F407" s="57" t="s">
        <v>3</v>
      </c>
      <c r="G407" s="3" t="s">
        <v>4</v>
      </c>
      <c r="H407" s="42" t="s">
        <v>5</v>
      </c>
      <c r="J407" s="78">
        <f>ROUND(F408,2)</f>
        <v>0</v>
      </c>
    </row>
    <row r="408" spans="2:10" ht="15.75" thickBot="1" x14ac:dyDescent="0.3">
      <c r="B408" s="5">
        <v>84</v>
      </c>
      <c r="C408" s="6" t="s">
        <v>10</v>
      </c>
      <c r="D408" s="159" t="s">
        <v>17</v>
      </c>
      <c r="E408" s="160"/>
      <c r="F408" s="75"/>
      <c r="G408" s="9">
        <v>140</v>
      </c>
      <c r="H408" s="8">
        <f>ROUND(J407*G408,2)</f>
        <v>0</v>
      </c>
      <c r="I408" s="79" t="str">
        <f>IF(ISBLANK('Modelo de oferta económica'!F408),"Es necesario completar el precio de esta partida, introduciendo un valor en la celda en naranja","")</f>
        <v>Es necesario completar el precio de esta partida, introduciendo un valor en la celda en naranja</v>
      </c>
    </row>
    <row r="409" spans="2:10" ht="35.25" customHeight="1" thickBot="1" x14ac:dyDescent="0.3">
      <c r="B409" s="156" t="s">
        <v>87</v>
      </c>
      <c r="C409" s="157"/>
      <c r="D409" s="157"/>
      <c r="E409" s="157"/>
      <c r="F409" s="157"/>
      <c r="G409" s="157"/>
      <c r="H409" s="158"/>
    </row>
    <row r="410" spans="2:10" ht="9.9499999999999993" customHeight="1" thickBot="1" x14ac:dyDescent="0.3">
      <c r="D410" s="11"/>
      <c r="E410"/>
      <c r="F410" s="51"/>
      <c r="G410"/>
      <c r="H410" s="1"/>
    </row>
    <row r="411" spans="2:10" ht="15.75" thickBot="1" x14ac:dyDescent="0.3">
      <c r="B411" s="145" t="s">
        <v>2</v>
      </c>
      <c r="C411" s="146"/>
      <c r="D411" s="146"/>
      <c r="E411" s="146"/>
      <c r="F411" s="57" t="s">
        <v>3</v>
      </c>
      <c r="G411" s="3" t="s">
        <v>4</v>
      </c>
      <c r="H411" s="42" t="s">
        <v>5</v>
      </c>
      <c r="J411" s="78">
        <f>ROUND(F412,2)</f>
        <v>0</v>
      </c>
    </row>
    <row r="412" spans="2:10" ht="15.75" thickBot="1" x14ac:dyDescent="0.3">
      <c r="B412" s="5">
        <v>85</v>
      </c>
      <c r="C412" s="6" t="s">
        <v>10</v>
      </c>
      <c r="D412" s="159" t="s">
        <v>17</v>
      </c>
      <c r="E412" s="160"/>
      <c r="F412" s="75"/>
      <c r="G412" s="9">
        <v>140</v>
      </c>
      <c r="H412" s="8">
        <f>ROUND(J411*G412,2)</f>
        <v>0</v>
      </c>
      <c r="I412" s="79" t="str">
        <f>IF(ISBLANK('Modelo de oferta económica'!F412),"Es necesario completar el precio de esta partida, introduciendo un valor en la celda en naranja","")</f>
        <v>Es necesario completar el precio de esta partida, introduciendo un valor en la celda en naranja</v>
      </c>
    </row>
    <row r="413" spans="2:10" ht="36.75" customHeight="1" thickBot="1" x14ac:dyDescent="0.3">
      <c r="B413" s="156" t="s">
        <v>88</v>
      </c>
      <c r="C413" s="157"/>
      <c r="D413" s="157"/>
      <c r="E413" s="157"/>
      <c r="F413" s="157"/>
      <c r="G413" s="157"/>
      <c r="H413" s="158"/>
    </row>
    <row r="414" spans="2:10" ht="9.9499999999999993" customHeight="1" thickBot="1" x14ac:dyDescent="0.3">
      <c r="D414" s="11"/>
      <c r="E414"/>
      <c r="F414" s="51"/>
      <c r="G414"/>
      <c r="H414" s="1"/>
    </row>
    <row r="415" spans="2:10" ht="15.75" thickBot="1" x14ac:dyDescent="0.3">
      <c r="B415" s="145" t="s">
        <v>2</v>
      </c>
      <c r="C415" s="146"/>
      <c r="D415" s="146"/>
      <c r="E415" s="146"/>
      <c r="F415" s="57" t="s">
        <v>3</v>
      </c>
      <c r="G415" s="3" t="s">
        <v>4</v>
      </c>
      <c r="H415" s="42" t="s">
        <v>5</v>
      </c>
      <c r="J415" s="78">
        <f>ROUND(F416,2)</f>
        <v>0</v>
      </c>
    </row>
    <row r="416" spans="2:10" ht="15.75" thickBot="1" x14ac:dyDescent="0.3">
      <c r="B416" s="5">
        <v>86</v>
      </c>
      <c r="C416" s="6" t="s">
        <v>10</v>
      </c>
      <c r="D416" s="159" t="s">
        <v>24</v>
      </c>
      <c r="E416" s="160"/>
      <c r="F416" s="75"/>
      <c r="G416" s="9">
        <v>20</v>
      </c>
      <c r="H416" s="8">
        <f>ROUND(J415*G416,2)</f>
        <v>0</v>
      </c>
      <c r="I416" s="79" t="str">
        <f>IF(ISBLANK('Modelo de oferta económica'!F416),"Es necesario completar el precio de esta partida, introduciendo un valor en la celda en naranja","")</f>
        <v>Es necesario completar el precio de esta partida, introduciendo un valor en la celda en naranja</v>
      </c>
    </row>
    <row r="417" spans="2:10" ht="25.5" customHeight="1" thickBot="1" x14ac:dyDescent="0.3">
      <c r="B417" s="156" t="s">
        <v>64</v>
      </c>
      <c r="C417" s="157"/>
      <c r="D417" s="157"/>
      <c r="E417" s="157"/>
      <c r="F417" s="157"/>
      <c r="G417" s="157"/>
      <c r="H417" s="158"/>
    </row>
    <row r="418" spans="2:10" ht="9.9499999999999993" customHeight="1" thickBot="1" x14ac:dyDescent="0.3">
      <c r="D418" s="11"/>
      <c r="E418"/>
      <c r="F418" s="51"/>
      <c r="G418"/>
      <c r="H418" s="33"/>
    </row>
    <row r="419" spans="2:10" ht="15.75" thickBot="1" x14ac:dyDescent="0.3">
      <c r="B419" s="145" t="s">
        <v>2</v>
      </c>
      <c r="C419" s="146"/>
      <c r="D419" s="146"/>
      <c r="E419" s="146"/>
      <c r="F419" s="57" t="s">
        <v>279</v>
      </c>
      <c r="G419" s="3" t="s">
        <v>4</v>
      </c>
      <c r="H419" s="3" t="s">
        <v>5</v>
      </c>
      <c r="J419" s="78">
        <f>ROUND(F420,2)</f>
        <v>0</v>
      </c>
    </row>
    <row r="420" spans="2:10" ht="15.75" thickBot="1" x14ac:dyDescent="0.3">
      <c r="B420" s="5">
        <v>87</v>
      </c>
      <c r="C420" s="6" t="s">
        <v>278</v>
      </c>
      <c r="D420" s="159" t="s">
        <v>27</v>
      </c>
      <c r="E420" s="160"/>
      <c r="F420" s="75"/>
      <c r="G420" s="6">
        <v>1</v>
      </c>
      <c r="H420" s="8">
        <f>ROUND(J419*G420,2)</f>
        <v>0</v>
      </c>
      <c r="I420" s="79" t="str">
        <f>IF(ISBLANK('Modelo de oferta económica'!F420),"Es necesario completar el precio de esta partida, introduciendo un valor en la celda en naranja","")</f>
        <v>Es necesario completar el precio de esta partida, introduciendo un valor en la celda en naranja</v>
      </c>
    </row>
    <row r="421" spans="2:10" ht="15.75" thickBot="1" x14ac:dyDescent="0.3">
      <c r="B421" s="156" t="s">
        <v>28</v>
      </c>
      <c r="C421" s="157"/>
      <c r="D421" s="157"/>
      <c r="E421" s="157"/>
      <c r="F421" s="157"/>
      <c r="G421" s="157"/>
      <c r="H421" s="158"/>
    </row>
    <row r="422" spans="2:10" ht="9.9499999999999993" customHeight="1" thickBot="1" x14ac:dyDescent="0.3">
      <c r="D422" s="11"/>
      <c r="E422"/>
      <c r="F422" s="51"/>
      <c r="G422"/>
      <c r="H422" s="33"/>
    </row>
    <row r="423" spans="2:10" ht="15.75" thickBot="1" x14ac:dyDescent="0.3">
      <c r="B423" s="145" t="s">
        <v>2</v>
      </c>
      <c r="C423" s="146"/>
      <c r="D423" s="146"/>
      <c r="E423" s="146"/>
      <c r="F423" s="57" t="s">
        <v>3</v>
      </c>
      <c r="G423" s="3" t="s">
        <v>4</v>
      </c>
      <c r="H423" s="42" t="s">
        <v>5</v>
      </c>
      <c r="J423" s="78">
        <f>ROUND(F424,2)</f>
        <v>0</v>
      </c>
    </row>
    <row r="424" spans="2:10" ht="15.75" thickBot="1" x14ac:dyDescent="0.3">
      <c r="B424" s="5">
        <v>88</v>
      </c>
      <c r="C424" s="6" t="s">
        <v>29</v>
      </c>
      <c r="D424" s="159" t="s">
        <v>30</v>
      </c>
      <c r="E424" s="160"/>
      <c r="F424" s="75"/>
      <c r="G424" s="9">
        <v>160</v>
      </c>
      <c r="H424" s="8">
        <f>ROUND(J423*G424,2)</f>
        <v>0</v>
      </c>
      <c r="I424" s="79" t="str">
        <f>IF(ISBLANK('Modelo de oferta económica'!F424),"Es necesario completar el precio de esta partida, introduciendo un valor en la celda en naranja","")</f>
        <v>Es necesario completar el precio de esta partida, introduciendo un valor en la celda en naranja</v>
      </c>
    </row>
    <row r="425" spans="2:10" ht="15.75" thickBot="1" x14ac:dyDescent="0.3">
      <c r="B425" s="156" t="s">
        <v>31</v>
      </c>
      <c r="C425" s="157"/>
      <c r="D425" s="157"/>
      <c r="E425" s="157"/>
      <c r="F425" s="157"/>
      <c r="G425" s="157"/>
      <c r="H425" s="158"/>
    </row>
    <row r="426" spans="2:10" ht="9.9499999999999993" customHeight="1" thickBot="1" x14ac:dyDescent="0.3">
      <c r="D426" s="11"/>
      <c r="E426"/>
      <c r="F426" s="51"/>
      <c r="G426"/>
      <c r="H426" s="33"/>
    </row>
    <row r="427" spans="2:10" ht="15.75" thickBot="1" x14ac:dyDescent="0.3">
      <c r="B427" s="145" t="s">
        <v>2</v>
      </c>
      <c r="C427" s="146"/>
      <c r="D427" s="146"/>
      <c r="E427" s="146"/>
      <c r="F427" s="57" t="s">
        <v>3</v>
      </c>
      <c r="G427" s="3" t="s">
        <v>4</v>
      </c>
      <c r="H427" s="42" t="s">
        <v>5</v>
      </c>
      <c r="J427" s="78">
        <f>ROUND(F428,2)</f>
        <v>0</v>
      </c>
    </row>
    <row r="428" spans="2:10" ht="15.75" thickBot="1" x14ac:dyDescent="0.3">
      <c r="B428" s="5">
        <v>89</v>
      </c>
      <c r="C428" s="6" t="s">
        <v>29</v>
      </c>
      <c r="D428" s="159" t="s">
        <v>32</v>
      </c>
      <c r="E428" s="160"/>
      <c r="F428" s="75"/>
      <c r="G428" s="9">
        <v>52</v>
      </c>
      <c r="H428" s="8">
        <f>ROUND(J427*G428,2)</f>
        <v>0</v>
      </c>
      <c r="I428" s="79" t="str">
        <f>IF(ISBLANK('Modelo de oferta económica'!F428),"Es necesario completar el precio de esta partida, introduciendo un valor en la celda en naranja","")</f>
        <v>Es necesario completar el precio de esta partida, introduciendo un valor en la celda en naranja</v>
      </c>
    </row>
    <row r="429" spans="2:10" ht="15.75" thickBot="1" x14ac:dyDescent="0.3">
      <c r="B429" s="156" t="s">
        <v>33</v>
      </c>
      <c r="C429" s="157"/>
      <c r="D429" s="157"/>
      <c r="E429" s="157"/>
      <c r="F429" s="157"/>
      <c r="G429" s="157"/>
      <c r="H429" s="158"/>
    </row>
    <row r="430" spans="2:10" ht="9.9499999999999993" customHeight="1" thickBot="1" x14ac:dyDescent="0.3">
      <c r="D430" s="11"/>
      <c r="E430"/>
      <c r="F430" s="51"/>
      <c r="G430"/>
      <c r="H430" s="33"/>
    </row>
    <row r="431" spans="2:10" ht="15.75" thickBot="1" x14ac:dyDescent="0.3">
      <c r="B431" s="145" t="s">
        <v>2</v>
      </c>
      <c r="C431" s="146"/>
      <c r="D431" s="146"/>
      <c r="E431" s="146"/>
      <c r="F431" s="57" t="s">
        <v>279</v>
      </c>
      <c r="G431" s="3" t="s">
        <v>4</v>
      </c>
      <c r="H431" s="3" t="s">
        <v>5</v>
      </c>
      <c r="J431" s="78">
        <f>ROUND(F432,2)</f>
        <v>0</v>
      </c>
    </row>
    <row r="432" spans="2:10" ht="15.75" thickBot="1" x14ac:dyDescent="0.3">
      <c r="B432" s="5">
        <v>90</v>
      </c>
      <c r="C432" s="6" t="s">
        <v>278</v>
      </c>
      <c r="D432" s="159" t="s">
        <v>34</v>
      </c>
      <c r="E432" s="160"/>
      <c r="F432" s="75"/>
      <c r="G432" s="6">
        <v>1</v>
      </c>
      <c r="H432" s="8">
        <f>ROUND(J431*G432,2)</f>
        <v>0</v>
      </c>
      <c r="I432" s="79" t="str">
        <f>IF(ISBLANK('Modelo de oferta económica'!F432),"Es necesario completar el precio de esta partida, introduciendo un valor en la celda en naranja","")</f>
        <v>Es necesario completar el precio de esta partida, introduciendo un valor en la celda en naranja</v>
      </c>
    </row>
    <row r="433" spans="2:10" ht="15.75" thickBot="1" x14ac:dyDescent="0.3">
      <c r="B433" s="156" t="s">
        <v>35</v>
      </c>
      <c r="C433" s="157"/>
      <c r="D433" s="157"/>
      <c r="E433" s="157"/>
      <c r="F433" s="157"/>
      <c r="G433" s="157"/>
      <c r="H433" s="158"/>
    </row>
    <row r="434" spans="2:10" ht="9.9499999999999993" customHeight="1" thickBot="1" x14ac:dyDescent="0.3">
      <c r="D434" s="11"/>
      <c r="E434"/>
      <c r="F434" s="51"/>
      <c r="G434"/>
      <c r="H434" s="33"/>
    </row>
    <row r="435" spans="2:10" ht="15.75" thickBot="1" x14ac:dyDescent="0.3">
      <c r="B435" s="145" t="s">
        <v>2</v>
      </c>
      <c r="C435" s="146"/>
      <c r="D435" s="146"/>
      <c r="E435" s="146"/>
      <c r="F435" s="57" t="s">
        <v>3</v>
      </c>
      <c r="G435" s="3" t="s">
        <v>4</v>
      </c>
      <c r="H435" s="42" t="s">
        <v>5</v>
      </c>
      <c r="J435" s="78">
        <f>ROUND(F436,2)</f>
        <v>0</v>
      </c>
    </row>
    <row r="436" spans="2:10" ht="15.75" thickBot="1" x14ac:dyDescent="0.3">
      <c r="B436" s="5">
        <v>91</v>
      </c>
      <c r="C436" s="6" t="s">
        <v>29</v>
      </c>
      <c r="D436" s="159" t="s">
        <v>57</v>
      </c>
      <c r="E436" s="160"/>
      <c r="F436" s="75"/>
      <c r="G436" s="9">
        <v>8</v>
      </c>
      <c r="H436" s="8">
        <f>ROUND(J435*G436,2)</f>
        <v>0</v>
      </c>
      <c r="I436" s="79" t="str">
        <f>IF(ISBLANK('Modelo de oferta económica'!F436),"Es necesario completar el precio de esta partida, introduciendo un valor en la celda en naranja","")</f>
        <v>Es necesario completar el precio de esta partida, introduciendo un valor en la celda en naranja</v>
      </c>
    </row>
    <row r="437" spans="2:10" ht="15.75" thickBot="1" x14ac:dyDescent="0.3">
      <c r="B437" s="156" t="s">
        <v>37</v>
      </c>
      <c r="C437" s="157"/>
      <c r="D437" s="157"/>
      <c r="E437" s="157"/>
      <c r="F437" s="157"/>
      <c r="G437" s="157"/>
      <c r="H437" s="158"/>
    </row>
    <row r="438" spans="2:10" ht="9.9499999999999993" customHeight="1" thickBot="1" x14ac:dyDescent="0.3">
      <c r="B438" s="16"/>
      <c r="C438" s="16"/>
      <c r="D438" s="16"/>
      <c r="E438" s="16"/>
      <c r="F438" s="16"/>
      <c r="G438" s="16"/>
      <c r="H438" s="16"/>
    </row>
    <row r="439" spans="2:10" ht="15.75" thickBot="1" x14ac:dyDescent="0.3">
      <c r="B439" s="145" t="s">
        <v>2</v>
      </c>
      <c r="C439" s="146"/>
      <c r="D439" s="146"/>
      <c r="E439" s="146"/>
      <c r="F439" s="57" t="s">
        <v>3</v>
      </c>
      <c r="G439" s="3" t="s">
        <v>4</v>
      </c>
      <c r="H439" s="3" t="s">
        <v>5</v>
      </c>
      <c r="J439" s="78">
        <f>ROUND(F440,2)</f>
        <v>0</v>
      </c>
    </row>
    <row r="440" spans="2:10" ht="15.75" thickBot="1" x14ac:dyDescent="0.3">
      <c r="B440" s="5">
        <v>92</v>
      </c>
      <c r="C440" s="6" t="s">
        <v>29</v>
      </c>
      <c r="D440" s="159" t="s">
        <v>38</v>
      </c>
      <c r="E440" s="160"/>
      <c r="F440" s="75"/>
      <c r="G440" s="9">
        <v>1</v>
      </c>
      <c r="H440" s="8">
        <f>ROUND(J439*G440,2)</f>
        <v>0</v>
      </c>
      <c r="I440" s="79" t="str">
        <f>IF(ISBLANK('Modelo de oferta económica'!F440),"Es necesario completar el precio de esta partida, introduciendo un valor en la celda en naranja","")</f>
        <v>Es necesario completar el precio de esta partida, introduciendo un valor en la celda en naranja</v>
      </c>
    </row>
    <row r="441" spans="2:10" ht="15.75" thickBot="1" x14ac:dyDescent="0.3">
      <c r="B441" s="156" t="s">
        <v>39</v>
      </c>
      <c r="C441" s="157"/>
      <c r="D441" s="157"/>
      <c r="E441" s="157"/>
      <c r="F441" s="157"/>
      <c r="G441" s="157"/>
      <c r="H441" s="158"/>
    </row>
    <row r="442" spans="2:10" ht="15.75" thickBot="1" x14ac:dyDescent="0.3"/>
    <row r="443" spans="2:10" ht="15.75" thickBot="1" x14ac:dyDescent="0.3">
      <c r="B443" s="152" t="s">
        <v>89</v>
      </c>
      <c r="C443" s="153"/>
      <c r="D443" s="154" t="s">
        <v>90</v>
      </c>
      <c r="E443" s="155"/>
      <c r="F443" s="155"/>
      <c r="G443" s="155"/>
      <c r="H443" s="38">
        <f>+H446+H451+H455+H461+H467+H473+H477+H481+H485+H489+H493+H497+H501+H505+H509+H513+H517+H521+H525+H529+H533+H537+H541+H545+H549+H553</f>
        <v>0</v>
      </c>
      <c r="I443" s="76">
        <f xml:space="preserve"> COUNTIF(I446:I553,"Es necesario completar el precio de esta partida, introduciendo un valor en la celda en naranja")</f>
        <v>26</v>
      </c>
    </row>
    <row r="444" spans="2:10" ht="9.9499999999999993" customHeight="1" thickBot="1" x14ac:dyDescent="0.3">
      <c r="E444"/>
      <c r="F444" s="51"/>
      <c r="G444"/>
      <c r="H444" s="1"/>
    </row>
    <row r="445" spans="2:10" ht="15.75" thickBot="1" x14ac:dyDescent="0.3">
      <c r="B445" s="145" t="s">
        <v>2</v>
      </c>
      <c r="C445" s="146"/>
      <c r="D445" s="146"/>
      <c r="E445" s="146"/>
      <c r="F445" s="57" t="s">
        <v>279</v>
      </c>
      <c r="G445" s="3" t="s">
        <v>4</v>
      </c>
      <c r="H445" s="3" t="s">
        <v>5</v>
      </c>
      <c r="J445" s="78">
        <f>ROUND(F446,2)</f>
        <v>0</v>
      </c>
    </row>
    <row r="446" spans="2:10" ht="15.75" thickBot="1" x14ac:dyDescent="0.3">
      <c r="B446" s="5">
        <v>93</v>
      </c>
      <c r="C446" s="6" t="s">
        <v>278</v>
      </c>
      <c r="D446" s="159" t="s">
        <v>7</v>
      </c>
      <c r="E446" s="160"/>
      <c r="F446" s="75"/>
      <c r="G446" s="6">
        <v>1</v>
      </c>
      <c r="H446" s="8">
        <f>ROUND(J445*G446,2)</f>
        <v>0</v>
      </c>
      <c r="I446" s="79" t="str">
        <f>IF(ISBLANK('Modelo de oferta económica'!F446),"Es necesario completar el precio de esta partida, introduciendo un valor en la celda en naranja","")</f>
        <v>Es necesario completar el precio de esta partida, introduciendo un valor en la celda en naranja</v>
      </c>
    </row>
    <row r="447" spans="2:10" ht="21.75" customHeight="1" x14ac:dyDescent="0.25">
      <c r="B447" s="162" t="s">
        <v>42</v>
      </c>
      <c r="C447" s="163"/>
      <c r="D447" s="163"/>
      <c r="E447" s="163"/>
      <c r="F447" s="163"/>
      <c r="G447" s="163"/>
      <c r="H447" s="164"/>
    </row>
    <row r="448" spans="2:10" ht="15.75" thickBot="1" x14ac:dyDescent="0.3">
      <c r="B448" s="165" t="s">
        <v>45</v>
      </c>
      <c r="C448" s="166"/>
      <c r="D448" s="166"/>
      <c r="E448" s="166"/>
      <c r="F448" s="166"/>
      <c r="G448" s="166"/>
      <c r="H448" s="167"/>
    </row>
    <row r="449" spans="2:10" ht="9.9499999999999993" customHeight="1" thickBot="1" x14ac:dyDescent="0.3">
      <c r="D449" s="11"/>
      <c r="E449"/>
      <c r="F449" s="51"/>
      <c r="G449"/>
      <c r="H449" s="1"/>
    </row>
    <row r="450" spans="2:10" ht="15.75" thickBot="1" x14ac:dyDescent="0.3">
      <c r="B450" s="145" t="s">
        <v>2</v>
      </c>
      <c r="C450" s="146"/>
      <c r="D450" s="146"/>
      <c r="E450" s="146"/>
      <c r="F450" s="57" t="s">
        <v>279</v>
      </c>
      <c r="G450" s="3" t="s">
        <v>4</v>
      </c>
      <c r="H450" s="3" t="s">
        <v>5</v>
      </c>
      <c r="J450" s="78">
        <f>ROUND(F451,2)</f>
        <v>0</v>
      </c>
    </row>
    <row r="451" spans="2:10" ht="15.75" thickBot="1" x14ac:dyDescent="0.3">
      <c r="B451" s="5">
        <v>94</v>
      </c>
      <c r="C451" s="6" t="s">
        <v>278</v>
      </c>
      <c r="D451" s="159" t="s">
        <v>9</v>
      </c>
      <c r="E451" s="160"/>
      <c r="F451" s="75"/>
      <c r="G451" s="6">
        <v>1</v>
      </c>
      <c r="H451" s="8">
        <f>ROUND(J450*G451,2)</f>
        <v>0</v>
      </c>
      <c r="I451" s="79" t="str">
        <f>IF(ISBLANK('Modelo de oferta económica'!F451),"Es necesario completar el precio de esta partida, introduciendo un valor en la celda en naranja","")</f>
        <v>Es necesario completar el precio de esta partida, introduciendo un valor en la celda en naranja</v>
      </c>
    </row>
    <row r="452" spans="2:10" ht="36.75" customHeight="1" thickBot="1" x14ac:dyDescent="0.3">
      <c r="B452" s="156" t="s">
        <v>280</v>
      </c>
      <c r="C452" s="157"/>
      <c r="D452" s="157"/>
      <c r="E452" s="157"/>
      <c r="F452" s="157"/>
      <c r="G452" s="157"/>
      <c r="H452" s="158"/>
    </row>
    <row r="453" spans="2:10" ht="9.9499999999999993" customHeight="1" thickBot="1" x14ac:dyDescent="0.3">
      <c r="D453" s="11"/>
      <c r="E453"/>
      <c r="F453" s="51"/>
      <c r="G453"/>
      <c r="H453" s="1"/>
    </row>
    <row r="454" spans="2:10" ht="15.75" thickBot="1" x14ac:dyDescent="0.3">
      <c r="B454" s="145" t="s">
        <v>2</v>
      </c>
      <c r="C454" s="146"/>
      <c r="D454" s="146"/>
      <c r="E454" s="146"/>
      <c r="F454" s="57" t="s">
        <v>3</v>
      </c>
      <c r="G454" s="3" t="s">
        <v>4</v>
      </c>
      <c r="H454" s="42" t="s">
        <v>5</v>
      </c>
      <c r="J454" s="78">
        <f>ROUND(F455,2)</f>
        <v>0</v>
      </c>
    </row>
    <row r="455" spans="2:10" ht="25.5" customHeight="1" thickBot="1" x14ac:dyDescent="0.3">
      <c r="B455" s="5">
        <v>95</v>
      </c>
      <c r="C455" s="6" t="s">
        <v>10</v>
      </c>
      <c r="D455" s="159" t="s">
        <v>91</v>
      </c>
      <c r="E455" s="160"/>
      <c r="F455" s="75"/>
      <c r="G455" s="9">
        <v>137.5</v>
      </c>
      <c r="H455" s="8">
        <f>ROUND(J454*G455,2)</f>
        <v>0</v>
      </c>
      <c r="I455" s="79" t="str">
        <f>IF(ISBLANK('Modelo de oferta económica'!F455),"Es necesario completar el precio de esta partida, introduciendo un valor en la celda en naranja","")</f>
        <v>Es necesario completar el precio de esta partida, introduciendo un valor en la celda en naranja</v>
      </c>
    </row>
    <row r="456" spans="2:10" x14ac:dyDescent="0.25">
      <c r="B456" s="162" t="s">
        <v>92</v>
      </c>
      <c r="C456" s="163"/>
      <c r="D456" s="163"/>
      <c r="E456" s="163"/>
      <c r="F456" s="163"/>
      <c r="G456" s="163"/>
      <c r="H456" s="164"/>
    </row>
    <row r="457" spans="2:10" ht="34.5" customHeight="1" x14ac:dyDescent="0.25">
      <c r="B457" s="169" t="s">
        <v>93</v>
      </c>
      <c r="C457" s="170"/>
      <c r="D457" s="170"/>
      <c r="E457" s="170"/>
      <c r="F457" s="170"/>
      <c r="G457" s="170"/>
      <c r="H457" s="171"/>
    </row>
    <row r="458" spans="2:10" ht="39.75" customHeight="1" thickBot="1" x14ac:dyDescent="0.3">
      <c r="B458" s="165" t="s">
        <v>94</v>
      </c>
      <c r="C458" s="166"/>
      <c r="D458" s="166"/>
      <c r="E458" s="166"/>
      <c r="F458" s="166"/>
      <c r="G458" s="166"/>
      <c r="H458" s="167"/>
    </row>
    <row r="459" spans="2:10" ht="9.9499999999999993" customHeight="1" thickBot="1" x14ac:dyDescent="0.3">
      <c r="B459" s="22"/>
      <c r="E459"/>
      <c r="F459" s="51"/>
      <c r="G459"/>
      <c r="H459"/>
    </row>
    <row r="460" spans="2:10" ht="15.75" thickBot="1" x14ac:dyDescent="0.3">
      <c r="B460" s="145" t="s">
        <v>2</v>
      </c>
      <c r="C460" s="146"/>
      <c r="D460" s="146"/>
      <c r="E460" s="146"/>
      <c r="F460" s="57" t="s">
        <v>3</v>
      </c>
      <c r="G460" s="3" t="s">
        <v>4</v>
      </c>
      <c r="H460" s="3" t="s">
        <v>5</v>
      </c>
      <c r="J460" s="78">
        <f>ROUND(F461,2)</f>
        <v>0</v>
      </c>
    </row>
    <row r="461" spans="2:10" ht="22.5" customHeight="1" thickBot="1" x14ac:dyDescent="0.3">
      <c r="B461" s="5">
        <v>96</v>
      </c>
      <c r="C461" s="6" t="s">
        <v>10</v>
      </c>
      <c r="D461" s="159" t="s">
        <v>95</v>
      </c>
      <c r="E461" s="160"/>
      <c r="F461" s="75"/>
      <c r="G461" s="9">
        <v>7</v>
      </c>
      <c r="H461" s="8">
        <f>ROUND(J460*G461,2)</f>
        <v>0</v>
      </c>
      <c r="I461" s="79" t="str">
        <f>IF(ISBLANK('Modelo de oferta económica'!F461),"Es necesario completar el precio de esta partida, introduciendo un valor en la celda en naranja","")</f>
        <v>Es necesario completar el precio de esta partida, introduciendo un valor en la celda en naranja</v>
      </c>
    </row>
    <row r="462" spans="2:10" ht="18.75" customHeight="1" x14ac:dyDescent="0.25">
      <c r="B462" s="162" t="s">
        <v>96</v>
      </c>
      <c r="C462" s="163"/>
      <c r="D462" s="163"/>
      <c r="E462" s="163"/>
      <c r="F462" s="163"/>
      <c r="G462" s="163"/>
      <c r="H462" s="164"/>
    </row>
    <row r="463" spans="2:10" ht="34.5" customHeight="1" x14ac:dyDescent="0.25">
      <c r="B463" s="169" t="s">
        <v>93</v>
      </c>
      <c r="C463" s="170"/>
      <c r="D463" s="170"/>
      <c r="E463" s="170"/>
      <c r="F463" s="170"/>
      <c r="G463" s="170"/>
      <c r="H463" s="171"/>
    </row>
    <row r="464" spans="2:10" ht="33.75" customHeight="1" thickBot="1" x14ac:dyDescent="0.3">
      <c r="B464" s="165" t="s">
        <v>94</v>
      </c>
      <c r="C464" s="166"/>
      <c r="D464" s="166"/>
      <c r="E464" s="166"/>
      <c r="F464" s="166"/>
      <c r="G464" s="166"/>
      <c r="H464" s="167"/>
    </row>
    <row r="465" spans="2:10" ht="9.9499999999999993" customHeight="1" thickBot="1" x14ac:dyDescent="0.3">
      <c r="D465" s="11"/>
      <c r="E465"/>
      <c r="F465" s="51"/>
      <c r="G465"/>
      <c r="H465"/>
    </row>
    <row r="466" spans="2:10" ht="15.75" thickBot="1" x14ac:dyDescent="0.3">
      <c r="B466" s="145" t="s">
        <v>2</v>
      </c>
      <c r="C466" s="146"/>
      <c r="D466" s="146"/>
      <c r="E466" s="146"/>
      <c r="F466" s="57" t="s">
        <v>3</v>
      </c>
      <c r="G466" s="3" t="s">
        <v>4</v>
      </c>
      <c r="H466" s="3" t="s">
        <v>5</v>
      </c>
      <c r="J466" s="78">
        <f>ROUND(F467,2)</f>
        <v>0</v>
      </c>
    </row>
    <row r="467" spans="2:10" ht="24" customHeight="1" thickBot="1" x14ac:dyDescent="0.3">
      <c r="B467" s="5">
        <v>97</v>
      </c>
      <c r="C467" s="6" t="s">
        <v>10</v>
      </c>
      <c r="D467" s="159" t="s">
        <v>97</v>
      </c>
      <c r="E467" s="160"/>
      <c r="F467" s="75"/>
      <c r="G467" s="9">
        <v>7</v>
      </c>
      <c r="H467" s="8">
        <f>ROUND(J466*G467,2)</f>
        <v>0</v>
      </c>
      <c r="I467" s="79" t="str">
        <f>IF(ISBLANK('Modelo de oferta económica'!F467),"Es necesario completar el precio de esta partida, introduciendo un valor en la celda en naranja","")</f>
        <v>Es necesario completar el precio de esta partida, introduciendo un valor en la celda en naranja</v>
      </c>
    </row>
    <row r="468" spans="2:10" x14ac:dyDescent="0.25">
      <c r="B468" s="162" t="s">
        <v>98</v>
      </c>
      <c r="C468" s="163"/>
      <c r="D468" s="163"/>
      <c r="E468" s="163"/>
      <c r="F468" s="163"/>
      <c r="G468" s="163"/>
      <c r="H468" s="164"/>
    </row>
    <row r="469" spans="2:10" ht="33.75" customHeight="1" x14ac:dyDescent="0.25">
      <c r="B469" s="169" t="s">
        <v>93</v>
      </c>
      <c r="C469" s="170"/>
      <c r="D469" s="170"/>
      <c r="E469" s="170"/>
      <c r="F469" s="170"/>
      <c r="G469" s="170"/>
      <c r="H469" s="171"/>
    </row>
    <row r="470" spans="2:10" ht="36" customHeight="1" thickBot="1" x14ac:dyDescent="0.3">
      <c r="B470" s="165" t="s">
        <v>94</v>
      </c>
      <c r="C470" s="166"/>
      <c r="D470" s="166"/>
      <c r="E470" s="166"/>
      <c r="F470" s="166"/>
      <c r="G470" s="166"/>
      <c r="H470" s="167"/>
    </row>
    <row r="471" spans="2:10" ht="9.9499999999999993" customHeight="1" thickBot="1" x14ac:dyDescent="0.3">
      <c r="D471" s="11"/>
      <c r="E471"/>
      <c r="F471" s="51"/>
      <c r="G471"/>
      <c r="H471"/>
    </row>
    <row r="472" spans="2:10" ht="15.75" thickBot="1" x14ac:dyDescent="0.3">
      <c r="B472" s="145" t="s">
        <v>2</v>
      </c>
      <c r="C472" s="146"/>
      <c r="D472" s="146"/>
      <c r="E472" s="146"/>
      <c r="F472" s="57" t="s">
        <v>3</v>
      </c>
      <c r="G472" s="3" t="s">
        <v>4</v>
      </c>
      <c r="H472" s="3" t="s">
        <v>5</v>
      </c>
      <c r="J472" s="78">
        <f>ROUND(F473,2)</f>
        <v>0</v>
      </c>
    </row>
    <row r="473" spans="2:10" ht="15.75" thickBot="1" x14ac:dyDescent="0.3">
      <c r="B473" s="5">
        <v>98</v>
      </c>
      <c r="C473" s="6" t="s">
        <v>10</v>
      </c>
      <c r="D473" s="159" t="s">
        <v>11</v>
      </c>
      <c r="E473" s="160"/>
      <c r="F473" s="75"/>
      <c r="G473" s="9">
        <v>20</v>
      </c>
      <c r="H473" s="8">
        <f>ROUND(J472*G473,2)</f>
        <v>0</v>
      </c>
      <c r="I473" s="79" t="str">
        <f>IF(ISBLANK('Modelo de oferta económica'!F473),"Es necesario completar el precio de esta partida, introduciendo un valor en la celda en naranja","")</f>
        <v>Es necesario completar el precio de esta partida, introduciendo un valor en la celda en naranja</v>
      </c>
    </row>
    <row r="474" spans="2:10" ht="58.5" customHeight="1" thickBot="1" x14ac:dyDescent="0.3">
      <c r="B474" s="156" t="s">
        <v>99</v>
      </c>
      <c r="C474" s="157"/>
      <c r="D474" s="157"/>
      <c r="E474" s="157"/>
      <c r="F474" s="157"/>
      <c r="G474" s="157"/>
      <c r="H474" s="158"/>
    </row>
    <row r="475" spans="2:10" ht="9.9499999999999993" customHeight="1" thickBot="1" x14ac:dyDescent="0.3">
      <c r="D475" s="11"/>
      <c r="E475"/>
      <c r="F475" s="51"/>
      <c r="G475"/>
      <c r="H475"/>
    </row>
    <row r="476" spans="2:10" ht="15.75" thickBot="1" x14ac:dyDescent="0.3">
      <c r="B476" s="145" t="s">
        <v>2</v>
      </c>
      <c r="C476" s="146"/>
      <c r="D476" s="146"/>
      <c r="E476" s="146"/>
      <c r="F476" s="57" t="s">
        <v>3</v>
      </c>
      <c r="G476" s="3" t="s">
        <v>4</v>
      </c>
      <c r="H476" s="3" t="s">
        <v>5</v>
      </c>
      <c r="J476" s="78">
        <f>ROUND(F477,2)</f>
        <v>0</v>
      </c>
    </row>
    <row r="477" spans="2:10" ht="15.75" thickBot="1" x14ac:dyDescent="0.3">
      <c r="B477" s="5">
        <v>99</v>
      </c>
      <c r="C477" s="6" t="s">
        <v>10</v>
      </c>
      <c r="D477" s="159" t="s">
        <v>17</v>
      </c>
      <c r="E477" s="160"/>
      <c r="F477" s="75"/>
      <c r="G477" s="9">
        <v>420</v>
      </c>
      <c r="H477" s="8">
        <f>ROUND(J476*G477,2)</f>
        <v>0</v>
      </c>
      <c r="I477" s="79" t="str">
        <f>IF(ISBLANK('Modelo de oferta económica'!F477),"Es necesario completar el precio de esta partida, introduciendo un valor en la celda en naranja","")</f>
        <v>Es necesario completar el precio de esta partida, introduciendo un valor en la celda en naranja</v>
      </c>
    </row>
    <row r="478" spans="2:10" ht="36.75" customHeight="1" thickBot="1" x14ac:dyDescent="0.3">
      <c r="B478" s="156" t="s">
        <v>100</v>
      </c>
      <c r="C478" s="157"/>
      <c r="D478" s="157"/>
      <c r="E478" s="157"/>
      <c r="F478" s="157"/>
      <c r="G478" s="157"/>
      <c r="H478" s="158"/>
    </row>
    <row r="479" spans="2:10" ht="9.9499999999999993" customHeight="1" thickBot="1" x14ac:dyDescent="0.3">
      <c r="E479"/>
      <c r="F479" s="51"/>
      <c r="G479"/>
      <c r="H479"/>
    </row>
    <row r="480" spans="2:10" ht="15.75" thickBot="1" x14ac:dyDescent="0.3">
      <c r="B480" s="145" t="s">
        <v>2</v>
      </c>
      <c r="C480" s="146"/>
      <c r="D480" s="146"/>
      <c r="E480" s="146"/>
      <c r="F480" s="57" t="s">
        <v>3</v>
      </c>
      <c r="G480" s="3" t="s">
        <v>4</v>
      </c>
      <c r="H480" s="3" t="s">
        <v>5</v>
      </c>
      <c r="J480" s="78">
        <f>ROUND(F481,2)</f>
        <v>0</v>
      </c>
    </row>
    <row r="481" spans="2:10" ht="15.75" thickBot="1" x14ac:dyDescent="0.3">
      <c r="B481" s="5">
        <v>100</v>
      </c>
      <c r="C481" s="6" t="s">
        <v>10</v>
      </c>
      <c r="D481" s="159" t="s">
        <v>17</v>
      </c>
      <c r="E481" s="160"/>
      <c r="F481" s="75"/>
      <c r="G481" s="9">
        <v>190</v>
      </c>
      <c r="H481" s="8">
        <f>ROUND(J480*G481,2)</f>
        <v>0</v>
      </c>
      <c r="I481" s="79" t="str">
        <f>IF(ISBLANK('Modelo de oferta económica'!F481),"Es necesario completar el precio de esta partida, introduciendo un valor en la celda en naranja","")</f>
        <v>Es necesario completar el precio de esta partida, introduciendo un valor en la celda en naranja</v>
      </c>
    </row>
    <row r="482" spans="2:10" ht="35.25" customHeight="1" thickBot="1" x14ac:dyDescent="0.3">
      <c r="B482" s="156" t="s">
        <v>19</v>
      </c>
      <c r="C482" s="157"/>
      <c r="D482" s="157"/>
      <c r="E482" s="157"/>
      <c r="F482" s="157"/>
      <c r="G482" s="157"/>
      <c r="H482" s="158"/>
    </row>
    <row r="483" spans="2:10" ht="9.9499999999999993" customHeight="1" thickBot="1" x14ac:dyDescent="0.3">
      <c r="D483" s="11"/>
      <c r="E483"/>
      <c r="F483" s="51"/>
      <c r="G483"/>
      <c r="H483"/>
    </row>
    <row r="484" spans="2:10" ht="15.75" thickBot="1" x14ac:dyDescent="0.3">
      <c r="B484" s="145" t="s">
        <v>2</v>
      </c>
      <c r="C484" s="146"/>
      <c r="D484" s="146"/>
      <c r="E484" s="146"/>
      <c r="F484" s="57" t="s">
        <v>3</v>
      </c>
      <c r="G484" s="3" t="s">
        <v>4</v>
      </c>
      <c r="H484" s="3" t="s">
        <v>5</v>
      </c>
      <c r="J484" s="78">
        <f>ROUND(F485,2)</f>
        <v>0</v>
      </c>
    </row>
    <row r="485" spans="2:10" ht="15.75" thickBot="1" x14ac:dyDescent="0.3">
      <c r="B485" s="5">
        <v>101</v>
      </c>
      <c r="C485" s="6" t="s">
        <v>10</v>
      </c>
      <c r="D485" s="159" t="s">
        <v>17</v>
      </c>
      <c r="E485" s="160"/>
      <c r="F485" s="75"/>
      <c r="G485" s="9">
        <v>150</v>
      </c>
      <c r="H485" s="8">
        <f>ROUND(J484*G485,2)</f>
        <v>0</v>
      </c>
      <c r="I485" s="79" t="str">
        <f>IF(ISBLANK('Modelo de oferta económica'!F485),"Es necesario completar el precio de esta partida, introduciendo un valor en la celda en naranja","")</f>
        <v>Es necesario completar el precio de esta partida, introduciendo un valor en la celda en naranja</v>
      </c>
    </row>
    <row r="486" spans="2:10" ht="33.75" customHeight="1" thickBot="1" x14ac:dyDescent="0.3">
      <c r="B486" s="156" t="s">
        <v>101</v>
      </c>
      <c r="C486" s="157"/>
      <c r="D486" s="157"/>
      <c r="E486" s="157"/>
      <c r="F486" s="157"/>
      <c r="G486" s="157"/>
      <c r="H486" s="158"/>
    </row>
    <row r="487" spans="2:10" ht="9.9499999999999993" customHeight="1" thickBot="1" x14ac:dyDescent="0.3">
      <c r="D487" s="11"/>
      <c r="E487"/>
      <c r="F487" s="51"/>
      <c r="G487"/>
      <c r="H487"/>
    </row>
    <row r="488" spans="2:10" ht="15.75" thickBot="1" x14ac:dyDescent="0.3">
      <c r="B488" s="145" t="s">
        <v>2</v>
      </c>
      <c r="C488" s="146"/>
      <c r="D488" s="146"/>
      <c r="E488" s="146"/>
      <c r="F488" s="57" t="s">
        <v>3</v>
      </c>
      <c r="G488" s="3" t="s">
        <v>4</v>
      </c>
      <c r="H488" s="3" t="s">
        <v>5</v>
      </c>
      <c r="J488" s="78">
        <f>ROUND(F489,2)</f>
        <v>0</v>
      </c>
    </row>
    <row r="489" spans="2:10" ht="15.75" thickBot="1" x14ac:dyDescent="0.3">
      <c r="B489" s="5">
        <v>102</v>
      </c>
      <c r="C489" s="6" t="s">
        <v>10</v>
      </c>
      <c r="D489" s="159" t="s">
        <v>17</v>
      </c>
      <c r="E489" s="160"/>
      <c r="F489" s="75"/>
      <c r="G489" s="9">
        <v>170</v>
      </c>
      <c r="H489" s="8">
        <f>ROUND(J488*G489,2)</f>
        <v>0</v>
      </c>
      <c r="I489" s="79" t="str">
        <f>IF(ISBLANK('Modelo de oferta económica'!F489),"Es necesario completar el precio de esta partida, introduciendo un valor en la celda en naranja","")</f>
        <v>Es necesario completar el precio de esta partida, introduciendo un valor en la celda en naranja</v>
      </c>
    </row>
    <row r="490" spans="2:10" ht="39" customHeight="1" thickBot="1" x14ac:dyDescent="0.3">
      <c r="B490" s="156" t="s">
        <v>102</v>
      </c>
      <c r="C490" s="157"/>
      <c r="D490" s="157"/>
      <c r="E490" s="157"/>
      <c r="F490" s="157"/>
      <c r="G490" s="157"/>
      <c r="H490" s="158"/>
    </row>
    <row r="491" spans="2:10" ht="9.9499999999999993" customHeight="1" thickBot="1" x14ac:dyDescent="0.3">
      <c r="D491" s="11"/>
      <c r="E491"/>
      <c r="F491" s="51"/>
      <c r="G491"/>
      <c r="H491"/>
    </row>
    <row r="492" spans="2:10" ht="15.75" thickBot="1" x14ac:dyDescent="0.3">
      <c r="B492" s="145" t="s">
        <v>2</v>
      </c>
      <c r="C492" s="146"/>
      <c r="D492" s="146"/>
      <c r="E492" s="146"/>
      <c r="F492" s="57" t="s">
        <v>3</v>
      </c>
      <c r="G492" s="3" t="s">
        <v>4</v>
      </c>
      <c r="H492" s="3" t="s">
        <v>5</v>
      </c>
      <c r="J492" s="78">
        <f>ROUND(F493,2)</f>
        <v>0</v>
      </c>
    </row>
    <row r="493" spans="2:10" ht="15.75" thickBot="1" x14ac:dyDescent="0.3">
      <c r="B493" s="5">
        <v>103</v>
      </c>
      <c r="C493" s="6" t="s">
        <v>10</v>
      </c>
      <c r="D493" s="159" t="s">
        <v>17</v>
      </c>
      <c r="E493" s="160"/>
      <c r="F493" s="75"/>
      <c r="G493" s="9">
        <v>240</v>
      </c>
      <c r="H493" s="8">
        <f>ROUND(J492*G493,2)</f>
        <v>0</v>
      </c>
      <c r="I493" s="79" t="str">
        <f>IF(ISBLANK('Modelo de oferta económica'!F493),"Es necesario completar el precio de esta partida, introduciendo un valor en la celda en naranja","")</f>
        <v>Es necesario completar el precio de esta partida, introduciendo un valor en la celda en naranja</v>
      </c>
    </row>
    <row r="494" spans="2:10" ht="48.75" customHeight="1" thickBot="1" x14ac:dyDescent="0.3">
      <c r="B494" s="156" t="s">
        <v>103</v>
      </c>
      <c r="C494" s="157"/>
      <c r="D494" s="157"/>
      <c r="E494" s="157"/>
      <c r="F494" s="157"/>
      <c r="G494" s="157"/>
      <c r="H494" s="158"/>
    </row>
    <row r="495" spans="2:10" ht="9.9499999999999993" customHeight="1" thickBot="1" x14ac:dyDescent="0.3">
      <c r="D495" s="11"/>
      <c r="E495"/>
      <c r="F495" s="51"/>
      <c r="G495"/>
      <c r="H495"/>
    </row>
    <row r="496" spans="2:10" ht="15.75" thickBot="1" x14ac:dyDescent="0.3">
      <c r="B496" s="145" t="s">
        <v>2</v>
      </c>
      <c r="C496" s="146"/>
      <c r="D496" s="146"/>
      <c r="E496" s="146"/>
      <c r="F496" s="57" t="s">
        <v>3</v>
      </c>
      <c r="G496" s="3" t="s">
        <v>4</v>
      </c>
      <c r="H496" s="3" t="s">
        <v>5</v>
      </c>
      <c r="J496" s="78">
        <f>ROUND(F497,2)</f>
        <v>0</v>
      </c>
    </row>
    <row r="497" spans="2:10" ht="15.75" thickBot="1" x14ac:dyDescent="0.3">
      <c r="B497" s="5">
        <v>104</v>
      </c>
      <c r="C497" s="6" t="s">
        <v>10</v>
      </c>
      <c r="D497" s="159" t="s">
        <v>24</v>
      </c>
      <c r="E497" s="160"/>
      <c r="F497" s="75"/>
      <c r="G497" s="9">
        <v>30</v>
      </c>
      <c r="H497" s="8">
        <f>ROUND(J496*G497,2)</f>
        <v>0</v>
      </c>
      <c r="I497" s="79" t="str">
        <f>IF(ISBLANK('Modelo de oferta económica'!F497),"Es necesario completar el precio de esta partida, introduciendo un valor en la celda en naranja","")</f>
        <v>Es necesario completar el precio de esta partida, introduciendo un valor en la celda en naranja</v>
      </c>
    </row>
    <row r="498" spans="2:10" ht="26.25" customHeight="1" thickBot="1" x14ac:dyDescent="0.3">
      <c r="B498" s="156" t="s">
        <v>64</v>
      </c>
      <c r="C498" s="157"/>
      <c r="D498" s="157"/>
      <c r="E498" s="157"/>
      <c r="F498" s="157"/>
      <c r="G498" s="157"/>
      <c r="H498" s="158"/>
    </row>
    <row r="499" spans="2:10" ht="9.9499999999999993" customHeight="1" thickBot="1" x14ac:dyDescent="0.3">
      <c r="B499" s="2"/>
      <c r="C499" s="19"/>
      <c r="D499" s="10"/>
      <c r="E499" s="20"/>
      <c r="F499" s="53"/>
      <c r="G499" s="21"/>
      <c r="H499" s="20"/>
    </row>
    <row r="500" spans="2:10" ht="15.75" thickBot="1" x14ac:dyDescent="0.3">
      <c r="B500" s="145" t="s">
        <v>2</v>
      </c>
      <c r="C500" s="146"/>
      <c r="D500" s="146"/>
      <c r="E500" s="146"/>
      <c r="F500" s="57" t="s">
        <v>3</v>
      </c>
      <c r="G500" s="3" t="s">
        <v>5</v>
      </c>
      <c r="H500" s="3"/>
      <c r="J500" s="78">
        <f>ROUND(F501,2)</f>
        <v>0</v>
      </c>
    </row>
    <row r="501" spans="2:10" ht="15.75" thickBot="1" x14ac:dyDescent="0.3">
      <c r="B501" s="5">
        <v>105</v>
      </c>
      <c r="C501" s="6" t="s">
        <v>10</v>
      </c>
      <c r="D501" s="159" t="s">
        <v>24</v>
      </c>
      <c r="E501" s="160"/>
      <c r="F501" s="75"/>
      <c r="G501" s="9">
        <v>40</v>
      </c>
      <c r="H501" s="8">
        <f>ROUND(J500*G501,2)</f>
        <v>0</v>
      </c>
      <c r="I501" s="79" t="str">
        <f>IF(ISBLANK('Modelo de oferta económica'!F501),"Es necesario completar el precio de esta partida, introduciendo un valor en la celda en naranja","")</f>
        <v>Es necesario completar el precio de esta partida, introduciendo un valor en la celda en naranja</v>
      </c>
    </row>
    <row r="502" spans="2:10" ht="25.5" customHeight="1" thickBot="1" x14ac:dyDescent="0.3">
      <c r="B502" s="156" t="s">
        <v>54</v>
      </c>
      <c r="C502" s="157"/>
      <c r="D502" s="157"/>
      <c r="E502" s="157"/>
      <c r="F502" s="157"/>
      <c r="G502" s="157"/>
      <c r="H502" s="158"/>
    </row>
    <row r="503" spans="2:10" ht="9.9499999999999993" customHeight="1" thickBot="1" x14ac:dyDescent="0.3">
      <c r="D503" s="11"/>
      <c r="E503"/>
      <c r="F503" s="51"/>
      <c r="G503"/>
      <c r="H503"/>
    </row>
    <row r="504" spans="2:10" ht="15.75" thickBot="1" x14ac:dyDescent="0.3">
      <c r="B504" s="145" t="s">
        <v>2</v>
      </c>
      <c r="C504" s="146"/>
      <c r="D504" s="146"/>
      <c r="E504" s="146"/>
      <c r="F504" s="57" t="s">
        <v>279</v>
      </c>
      <c r="G504" s="3" t="s">
        <v>4</v>
      </c>
      <c r="H504" s="3" t="s">
        <v>5</v>
      </c>
      <c r="J504" s="78">
        <f>ROUND(F505,2)</f>
        <v>0</v>
      </c>
    </row>
    <row r="505" spans="2:10" ht="15.75" thickBot="1" x14ac:dyDescent="0.3">
      <c r="B505" s="5">
        <v>106</v>
      </c>
      <c r="C505" s="6" t="s">
        <v>278</v>
      </c>
      <c r="D505" s="159" t="s">
        <v>27</v>
      </c>
      <c r="E505" s="160"/>
      <c r="F505" s="75"/>
      <c r="G505" s="6">
        <v>1</v>
      </c>
      <c r="H505" s="8">
        <f>ROUND(J504*G505,2)</f>
        <v>0</v>
      </c>
      <c r="I505" s="79" t="str">
        <f>IF(ISBLANK('Modelo de oferta económica'!F505),"Es necesario completar el precio de esta partida, introduciendo un valor en la celda en naranja","")</f>
        <v>Es necesario completar el precio de esta partida, introduciendo un valor en la celda en naranja</v>
      </c>
    </row>
    <row r="506" spans="2:10" ht="15.75" thickBot="1" x14ac:dyDescent="0.3">
      <c r="B506" s="156" t="s">
        <v>28</v>
      </c>
      <c r="C506" s="157"/>
      <c r="D506" s="157"/>
      <c r="E506" s="157"/>
      <c r="F506" s="157"/>
      <c r="G506" s="157"/>
      <c r="H506" s="158"/>
    </row>
    <row r="507" spans="2:10" ht="9.9499999999999993" customHeight="1" thickBot="1" x14ac:dyDescent="0.3">
      <c r="E507"/>
      <c r="F507" s="51"/>
      <c r="G507"/>
      <c r="H507"/>
    </row>
    <row r="508" spans="2:10" ht="15.75" thickBot="1" x14ac:dyDescent="0.3">
      <c r="B508" s="145" t="s">
        <v>2</v>
      </c>
      <c r="C508" s="146"/>
      <c r="D508" s="146"/>
      <c r="E508" s="146"/>
      <c r="F508" s="57" t="s">
        <v>3</v>
      </c>
      <c r="G508" s="3" t="s">
        <v>4</v>
      </c>
      <c r="H508" s="3" t="s">
        <v>5</v>
      </c>
      <c r="J508" s="78">
        <f>ROUND(F509,2)</f>
        <v>0</v>
      </c>
    </row>
    <row r="509" spans="2:10" ht="15.75" thickBot="1" x14ac:dyDescent="0.3">
      <c r="B509" s="5">
        <v>107</v>
      </c>
      <c r="C509" s="6" t="s">
        <v>29</v>
      </c>
      <c r="D509" s="159" t="s">
        <v>30</v>
      </c>
      <c r="E509" s="160"/>
      <c r="F509" s="75"/>
      <c r="G509" s="9">
        <v>154</v>
      </c>
      <c r="H509" s="8">
        <f>ROUND(J508*G509,2)</f>
        <v>0</v>
      </c>
      <c r="I509" s="79" t="str">
        <f>IF(ISBLANK('Modelo de oferta económica'!F509),"Es necesario completar el precio de esta partida, introduciendo un valor en la celda en naranja","")</f>
        <v>Es necesario completar el precio de esta partida, introduciendo un valor en la celda en naranja</v>
      </c>
    </row>
    <row r="510" spans="2:10" ht="15.75" thickBot="1" x14ac:dyDescent="0.3">
      <c r="B510" s="156" t="s">
        <v>31</v>
      </c>
      <c r="C510" s="157"/>
      <c r="D510" s="157"/>
      <c r="E510" s="157"/>
      <c r="F510" s="157"/>
      <c r="G510" s="157"/>
      <c r="H510" s="158"/>
    </row>
    <row r="511" spans="2:10" ht="9.9499999999999993" customHeight="1" thickBot="1" x14ac:dyDescent="0.3">
      <c r="D511" s="11"/>
      <c r="E511"/>
      <c r="F511" s="51"/>
      <c r="G511"/>
      <c r="H511"/>
    </row>
    <row r="512" spans="2:10" ht="15.75" thickBot="1" x14ac:dyDescent="0.3">
      <c r="B512" s="145" t="s">
        <v>2</v>
      </c>
      <c r="C512" s="146"/>
      <c r="D512" s="146"/>
      <c r="E512" s="146"/>
      <c r="F512" s="57" t="s">
        <v>3</v>
      </c>
      <c r="G512" s="3" t="s">
        <v>4</v>
      </c>
      <c r="H512" s="3" t="s">
        <v>5</v>
      </c>
      <c r="J512" s="78">
        <f>ROUND(F513,2)</f>
        <v>0</v>
      </c>
    </row>
    <row r="513" spans="2:10" ht="15.75" thickBot="1" x14ac:dyDescent="0.3">
      <c r="B513" s="5">
        <v>108</v>
      </c>
      <c r="C513" s="6" t="s">
        <v>29</v>
      </c>
      <c r="D513" s="159" t="s">
        <v>32</v>
      </c>
      <c r="E513" s="160"/>
      <c r="F513" s="75"/>
      <c r="G513" s="9">
        <v>224</v>
      </c>
      <c r="H513" s="8">
        <f>ROUND(J512*G513,2)</f>
        <v>0</v>
      </c>
      <c r="I513" s="79" t="str">
        <f>IF(ISBLANK('Modelo de oferta económica'!F513),"Es necesario completar el precio de esta partida, introduciendo un valor en la celda en naranja","")</f>
        <v>Es necesario completar el precio de esta partida, introduciendo un valor en la celda en naranja</v>
      </c>
    </row>
    <row r="514" spans="2:10" ht="15.75" thickBot="1" x14ac:dyDescent="0.3">
      <c r="B514" s="156" t="s">
        <v>33</v>
      </c>
      <c r="C514" s="157"/>
      <c r="D514" s="157"/>
      <c r="E514" s="157"/>
      <c r="F514" s="157"/>
      <c r="G514" s="157"/>
      <c r="H514" s="158"/>
    </row>
    <row r="515" spans="2:10" ht="9.9499999999999993" customHeight="1" thickBot="1" x14ac:dyDescent="0.3">
      <c r="D515" s="11"/>
      <c r="E515"/>
      <c r="F515" s="51"/>
      <c r="G515"/>
      <c r="H515"/>
    </row>
    <row r="516" spans="2:10" ht="15.75" thickBot="1" x14ac:dyDescent="0.3">
      <c r="B516" s="145" t="s">
        <v>2</v>
      </c>
      <c r="C516" s="146"/>
      <c r="D516" s="146"/>
      <c r="E516" s="146"/>
      <c r="F516" s="57" t="s">
        <v>279</v>
      </c>
      <c r="G516" s="3" t="s">
        <v>4</v>
      </c>
      <c r="H516" s="3" t="s">
        <v>5</v>
      </c>
      <c r="J516" s="78">
        <f>ROUND(F517,2)</f>
        <v>0</v>
      </c>
    </row>
    <row r="517" spans="2:10" ht="15.75" thickBot="1" x14ac:dyDescent="0.3">
      <c r="B517" s="5">
        <v>109</v>
      </c>
      <c r="C517" s="6" t="s">
        <v>278</v>
      </c>
      <c r="D517" s="159" t="s">
        <v>34</v>
      </c>
      <c r="E517" s="160"/>
      <c r="F517" s="75"/>
      <c r="G517" s="6">
        <v>1</v>
      </c>
      <c r="H517" s="8">
        <f>ROUND(J516*G517,2)</f>
        <v>0</v>
      </c>
      <c r="I517" s="79" t="str">
        <f>IF(ISBLANK('Modelo de oferta económica'!F517),"Es necesario completar el precio de esta partida, introduciendo un valor en la celda en naranja","")</f>
        <v>Es necesario completar el precio de esta partida, introduciendo un valor en la celda en naranja</v>
      </c>
    </row>
    <row r="518" spans="2:10" ht="15.75" thickBot="1" x14ac:dyDescent="0.3">
      <c r="B518" s="156" t="s">
        <v>35</v>
      </c>
      <c r="C518" s="157"/>
      <c r="D518" s="157"/>
      <c r="E518" s="157"/>
      <c r="F518" s="157"/>
      <c r="G518" s="157"/>
      <c r="H518" s="158"/>
    </row>
    <row r="519" spans="2:10" ht="9.9499999999999993" customHeight="1" thickBot="1" x14ac:dyDescent="0.3">
      <c r="D519" s="11"/>
      <c r="E519"/>
      <c r="F519" s="51"/>
      <c r="G519"/>
      <c r="H519"/>
    </row>
    <row r="520" spans="2:10" ht="15.75" thickBot="1" x14ac:dyDescent="0.3">
      <c r="B520" s="145" t="s">
        <v>2</v>
      </c>
      <c r="C520" s="146"/>
      <c r="D520" s="146"/>
      <c r="E520" s="146"/>
      <c r="F520" s="57" t="s">
        <v>3</v>
      </c>
      <c r="G520" s="3" t="s">
        <v>4</v>
      </c>
      <c r="H520" s="3" t="s">
        <v>5</v>
      </c>
      <c r="J520" s="78">
        <f>ROUND(F521,2)</f>
        <v>0</v>
      </c>
    </row>
    <row r="521" spans="2:10" ht="15.75" thickBot="1" x14ac:dyDescent="0.3">
      <c r="B521" s="5">
        <v>110</v>
      </c>
      <c r="C521" s="6" t="s">
        <v>29</v>
      </c>
      <c r="D521" s="159" t="s">
        <v>104</v>
      </c>
      <c r="E521" s="160"/>
      <c r="F521" s="75"/>
      <c r="G521" s="9">
        <v>1</v>
      </c>
      <c r="H521" s="8">
        <f>ROUND(J520*G521,2)</f>
        <v>0</v>
      </c>
      <c r="I521" s="79" t="str">
        <f>IF(ISBLANK('Modelo de oferta económica'!F521),"Es necesario completar el precio de esta partida, introduciendo un valor en la celda en naranja","")</f>
        <v>Es necesario completar el precio de esta partida, introduciendo un valor en la celda en naranja</v>
      </c>
    </row>
    <row r="522" spans="2:10" ht="36" customHeight="1" thickBot="1" x14ac:dyDescent="0.3">
      <c r="B522" s="156" t="s">
        <v>105</v>
      </c>
      <c r="C522" s="157"/>
      <c r="D522" s="157"/>
      <c r="E522" s="157"/>
      <c r="F522" s="157"/>
      <c r="G522" s="157"/>
      <c r="H522" s="158"/>
    </row>
    <row r="523" spans="2:10" ht="9.9499999999999993" customHeight="1" thickBot="1" x14ac:dyDescent="0.3">
      <c r="D523" s="10"/>
      <c r="E523"/>
      <c r="F523" s="51"/>
      <c r="G523"/>
      <c r="H523"/>
    </row>
    <row r="524" spans="2:10" ht="15.75" thickBot="1" x14ac:dyDescent="0.3">
      <c r="B524" s="145" t="s">
        <v>2</v>
      </c>
      <c r="C524" s="146"/>
      <c r="D524" s="146"/>
      <c r="E524" s="146"/>
      <c r="F524" s="57" t="s">
        <v>3</v>
      </c>
      <c r="G524" s="3" t="s">
        <v>4</v>
      </c>
      <c r="H524" s="3" t="s">
        <v>5</v>
      </c>
      <c r="J524" s="78">
        <f>ROUND(F525,2)</f>
        <v>0</v>
      </c>
    </row>
    <row r="525" spans="2:10" ht="15.75" thickBot="1" x14ac:dyDescent="0.3">
      <c r="B525" s="5">
        <v>111</v>
      </c>
      <c r="C525" s="6" t="s">
        <v>29</v>
      </c>
      <c r="D525" s="159" t="s">
        <v>106</v>
      </c>
      <c r="E525" s="160"/>
      <c r="F525" s="75"/>
      <c r="G525" s="9">
        <v>1</v>
      </c>
      <c r="H525" s="8">
        <f>ROUND(J524*G525,2)</f>
        <v>0</v>
      </c>
      <c r="I525" s="79" t="str">
        <f>IF(ISBLANK('Modelo de oferta económica'!F525),"Es necesario completar el precio de esta partida, introduciendo un valor en la celda en naranja","")</f>
        <v>Es necesario completar el precio de esta partida, introduciendo un valor en la celda en naranja</v>
      </c>
    </row>
    <row r="526" spans="2:10" ht="15.75" thickBot="1" x14ac:dyDescent="0.3">
      <c r="B526" s="156" t="s">
        <v>107</v>
      </c>
      <c r="C526" s="157"/>
      <c r="D526" s="157"/>
      <c r="E526" s="157"/>
      <c r="F526" s="157"/>
      <c r="G526" s="157"/>
      <c r="H526" s="158"/>
    </row>
    <row r="527" spans="2:10" ht="9.9499999999999993" customHeight="1" thickBot="1" x14ac:dyDescent="0.3">
      <c r="D527" s="11"/>
      <c r="E527"/>
      <c r="F527" s="51"/>
      <c r="G527"/>
      <c r="H527"/>
    </row>
    <row r="528" spans="2:10" ht="15.75" thickBot="1" x14ac:dyDescent="0.3">
      <c r="B528" s="145" t="s">
        <v>2</v>
      </c>
      <c r="C528" s="146"/>
      <c r="D528" s="146"/>
      <c r="E528" s="146"/>
      <c r="F528" s="57" t="s">
        <v>3</v>
      </c>
      <c r="G528" s="3" t="s">
        <v>4</v>
      </c>
      <c r="H528" s="3" t="s">
        <v>5</v>
      </c>
      <c r="J528" s="78">
        <f>ROUND(F529,2)</f>
        <v>0</v>
      </c>
    </row>
    <row r="529" spans="2:10" ht="15.75" thickBot="1" x14ac:dyDescent="0.3">
      <c r="B529" s="5">
        <v>112</v>
      </c>
      <c r="C529" s="6" t="s">
        <v>29</v>
      </c>
      <c r="D529" s="159" t="s">
        <v>108</v>
      </c>
      <c r="E529" s="160"/>
      <c r="F529" s="75"/>
      <c r="G529" s="9">
        <v>1</v>
      </c>
      <c r="H529" s="8">
        <f>ROUND(J528*G529,2)</f>
        <v>0</v>
      </c>
      <c r="I529" s="79" t="str">
        <f>IF(ISBLANK('Modelo de oferta económica'!F529),"Es necesario completar el precio de esta partida, introduciendo un valor en la celda en naranja","")</f>
        <v>Es necesario completar el precio de esta partida, introduciendo un valor en la celda en naranja</v>
      </c>
    </row>
    <row r="530" spans="2:10" ht="15.75" thickBot="1" x14ac:dyDescent="0.3">
      <c r="B530" s="156" t="s">
        <v>109</v>
      </c>
      <c r="C530" s="157"/>
      <c r="D530" s="157"/>
      <c r="E530" s="157"/>
      <c r="F530" s="157"/>
      <c r="G530" s="157"/>
      <c r="H530" s="158"/>
    </row>
    <row r="531" spans="2:10" ht="9.9499999999999993" customHeight="1" thickBot="1" x14ac:dyDescent="0.3">
      <c r="D531" s="11"/>
      <c r="E531"/>
      <c r="F531" s="51"/>
      <c r="G531"/>
      <c r="H531"/>
    </row>
    <row r="532" spans="2:10" ht="15.75" thickBot="1" x14ac:dyDescent="0.3">
      <c r="B532" s="145" t="s">
        <v>2</v>
      </c>
      <c r="C532" s="146"/>
      <c r="D532" s="146"/>
      <c r="E532" s="146"/>
      <c r="F532" s="57" t="s">
        <v>3</v>
      </c>
      <c r="G532" s="3" t="s">
        <v>4</v>
      </c>
      <c r="H532" s="3" t="s">
        <v>5</v>
      </c>
      <c r="J532" s="78">
        <f>ROUND(F533,2)</f>
        <v>0</v>
      </c>
    </row>
    <row r="533" spans="2:10" ht="15.75" thickBot="1" x14ac:dyDescent="0.3">
      <c r="B533" s="5">
        <v>113</v>
      </c>
      <c r="C533" s="6" t="s">
        <v>29</v>
      </c>
      <c r="D533" s="159" t="s">
        <v>110</v>
      </c>
      <c r="E533" s="160"/>
      <c r="F533" s="75"/>
      <c r="G533" s="9">
        <v>1</v>
      </c>
      <c r="H533" s="8">
        <f>ROUND(J532*G533,2)</f>
        <v>0</v>
      </c>
      <c r="I533" s="79" t="str">
        <f>IF(ISBLANK('Modelo de oferta económica'!F533),"Es necesario completar el precio de esta partida, introduciendo un valor en la celda en naranja","")</f>
        <v>Es necesario completar el precio de esta partida, introduciendo un valor en la celda en naranja</v>
      </c>
    </row>
    <row r="534" spans="2:10" ht="15.75" thickBot="1" x14ac:dyDescent="0.3">
      <c r="B534" s="156" t="s">
        <v>111</v>
      </c>
      <c r="C534" s="157"/>
      <c r="D534" s="157"/>
      <c r="E534" s="157"/>
      <c r="F534" s="157"/>
      <c r="G534" s="157"/>
      <c r="H534" s="158"/>
    </row>
    <row r="535" spans="2:10" ht="9.9499999999999993" customHeight="1" thickBot="1" x14ac:dyDescent="0.3">
      <c r="D535" s="11"/>
      <c r="E535"/>
      <c r="F535" s="51"/>
      <c r="G535"/>
      <c r="H535"/>
    </row>
    <row r="536" spans="2:10" ht="15.75" thickBot="1" x14ac:dyDescent="0.3">
      <c r="B536" s="145" t="s">
        <v>2</v>
      </c>
      <c r="C536" s="146"/>
      <c r="D536" s="146"/>
      <c r="E536" s="146"/>
      <c r="F536" s="57" t="s">
        <v>3</v>
      </c>
      <c r="G536" s="3" t="s">
        <v>4</v>
      </c>
      <c r="H536" s="3" t="s">
        <v>5</v>
      </c>
      <c r="J536" s="78">
        <f>ROUND(F537,2)</f>
        <v>0</v>
      </c>
    </row>
    <row r="537" spans="2:10" ht="15.75" thickBot="1" x14ac:dyDescent="0.3">
      <c r="B537" s="5">
        <v>114</v>
      </c>
      <c r="C537" s="6" t="s">
        <v>29</v>
      </c>
      <c r="D537" s="159" t="s">
        <v>112</v>
      </c>
      <c r="E537" s="160"/>
      <c r="F537" s="75"/>
      <c r="G537" s="9">
        <v>1</v>
      </c>
      <c r="H537" s="8">
        <f>ROUND(J536*G537,2)</f>
        <v>0</v>
      </c>
      <c r="I537" s="79" t="str">
        <f>IF(ISBLANK('Modelo de oferta económica'!F537),"Es necesario completar el precio de esta partida, introduciendo un valor en la celda en naranja","")</f>
        <v>Es necesario completar el precio de esta partida, introduciendo un valor en la celda en naranja</v>
      </c>
    </row>
    <row r="538" spans="2:10" ht="15.75" thickBot="1" x14ac:dyDescent="0.3">
      <c r="B538" s="156" t="s">
        <v>113</v>
      </c>
      <c r="C538" s="157"/>
      <c r="D538" s="157"/>
      <c r="E538" s="157"/>
      <c r="F538" s="157"/>
      <c r="G538" s="157"/>
      <c r="H538" s="158"/>
    </row>
    <row r="539" spans="2:10" ht="9.9499999999999993" customHeight="1" thickBot="1" x14ac:dyDescent="0.3">
      <c r="D539" s="11"/>
      <c r="E539"/>
      <c r="F539" s="51"/>
      <c r="G539"/>
      <c r="H539"/>
    </row>
    <row r="540" spans="2:10" ht="15.75" thickBot="1" x14ac:dyDescent="0.3">
      <c r="B540" s="145" t="s">
        <v>2</v>
      </c>
      <c r="C540" s="146"/>
      <c r="D540" s="146"/>
      <c r="E540" s="146"/>
      <c r="F540" s="57" t="s">
        <v>3</v>
      </c>
      <c r="G540" s="3" t="s">
        <v>4</v>
      </c>
      <c r="H540" s="3" t="s">
        <v>5</v>
      </c>
      <c r="J540" s="78">
        <f>ROUND(F541,2)</f>
        <v>0</v>
      </c>
    </row>
    <row r="541" spans="2:10" ht="15.75" thickBot="1" x14ac:dyDescent="0.3">
      <c r="B541" s="5">
        <v>115</v>
      </c>
      <c r="C541" s="6" t="s">
        <v>29</v>
      </c>
      <c r="D541" s="159" t="s">
        <v>114</v>
      </c>
      <c r="E541" s="160"/>
      <c r="F541" s="75"/>
      <c r="G541" s="9">
        <v>1</v>
      </c>
      <c r="H541" s="8">
        <f>ROUND(J540*G541,2)</f>
        <v>0</v>
      </c>
      <c r="I541" s="79" t="str">
        <f>IF(ISBLANK('Modelo de oferta económica'!F541),"Es necesario completar el precio de esta partida, introduciendo un valor en la celda en naranja","")</f>
        <v>Es necesario completar el precio de esta partida, introduciendo un valor en la celda en naranja</v>
      </c>
    </row>
    <row r="542" spans="2:10" ht="15.75" thickBot="1" x14ac:dyDescent="0.3">
      <c r="B542" s="156" t="s">
        <v>115</v>
      </c>
      <c r="C542" s="157"/>
      <c r="D542" s="157"/>
      <c r="E542" s="157"/>
      <c r="F542" s="157"/>
      <c r="G542" s="157"/>
      <c r="H542" s="158"/>
    </row>
    <row r="543" spans="2:10" ht="9.9499999999999993" customHeight="1" thickBot="1" x14ac:dyDescent="0.3">
      <c r="E543"/>
      <c r="F543" s="51"/>
      <c r="G543"/>
      <c r="H543"/>
    </row>
    <row r="544" spans="2:10" ht="15.75" thickBot="1" x14ac:dyDescent="0.3">
      <c r="B544" s="145" t="s">
        <v>2</v>
      </c>
      <c r="C544" s="146"/>
      <c r="D544" s="146"/>
      <c r="E544" s="146"/>
      <c r="F544" s="57" t="s">
        <v>3</v>
      </c>
      <c r="G544" s="3" t="s">
        <v>4</v>
      </c>
      <c r="H544" s="3" t="s">
        <v>5</v>
      </c>
      <c r="J544" s="78">
        <f>ROUND(F545,2)</f>
        <v>0</v>
      </c>
    </row>
    <row r="545" spans="2:10" ht="15.75" thickBot="1" x14ac:dyDescent="0.3">
      <c r="B545" s="5">
        <v>116</v>
      </c>
      <c r="C545" s="6" t="s">
        <v>29</v>
      </c>
      <c r="D545" s="159" t="s">
        <v>57</v>
      </c>
      <c r="E545" s="160"/>
      <c r="F545" s="75"/>
      <c r="G545" s="9">
        <v>1</v>
      </c>
      <c r="H545" s="8">
        <f>ROUND(J544*G545,2)</f>
        <v>0</v>
      </c>
      <c r="I545" s="79" t="str">
        <f>IF(ISBLANK('Modelo de oferta económica'!F545),"Es necesario completar el precio de esta partida, introduciendo un valor en la celda en naranja","")</f>
        <v>Es necesario completar el precio de esta partida, introduciendo un valor en la celda en naranja</v>
      </c>
    </row>
    <row r="546" spans="2:10" ht="15.75" thickBot="1" x14ac:dyDescent="0.3">
      <c r="B546" s="156" t="s">
        <v>116</v>
      </c>
      <c r="C546" s="157"/>
      <c r="D546" s="157"/>
      <c r="E546" s="157"/>
      <c r="F546" s="157"/>
      <c r="G546" s="157"/>
      <c r="H546" s="158"/>
    </row>
    <row r="547" spans="2:10" ht="9.9499999999999993" customHeight="1" thickBot="1" x14ac:dyDescent="0.3">
      <c r="D547" s="11"/>
      <c r="E547"/>
      <c r="F547" s="51"/>
      <c r="G547"/>
      <c r="H547"/>
    </row>
    <row r="548" spans="2:10" ht="15.75" thickBot="1" x14ac:dyDescent="0.3">
      <c r="B548" s="145" t="s">
        <v>2</v>
      </c>
      <c r="C548" s="146"/>
      <c r="D548" s="146"/>
      <c r="E548" s="146"/>
      <c r="F548" s="57" t="s">
        <v>3</v>
      </c>
      <c r="G548" s="3" t="s">
        <v>4</v>
      </c>
      <c r="H548" s="3" t="s">
        <v>5</v>
      </c>
      <c r="J548" s="78">
        <f>ROUND(F549,2)</f>
        <v>0</v>
      </c>
    </row>
    <row r="549" spans="2:10" ht="15.75" thickBot="1" x14ac:dyDescent="0.3">
      <c r="B549" s="5">
        <v>117</v>
      </c>
      <c r="C549" s="6" t="s">
        <v>29</v>
      </c>
      <c r="D549" s="159" t="s">
        <v>57</v>
      </c>
      <c r="E549" s="160"/>
      <c r="F549" s="75"/>
      <c r="G549" s="9">
        <v>10</v>
      </c>
      <c r="H549" s="8">
        <f>ROUND(J548*G549,2)</f>
        <v>0</v>
      </c>
      <c r="I549" s="79" t="str">
        <f>IF(ISBLANK('Modelo de oferta económica'!F549),"Es necesario completar el precio de esta partida, introduciendo un valor en la celda en naranja","")</f>
        <v>Es necesario completar el precio de esta partida, introduciendo un valor en la celda en naranja</v>
      </c>
    </row>
    <row r="550" spans="2:10" ht="15.75" thickBot="1" x14ac:dyDescent="0.3">
      <c r="B550" s="156" t="s">
        <v>37</v>
      </c>
      <c r="C550" s="157"/>
      <c r="D550" s="157"/>
      <c r="E550" s="157"/>
      <c r="F550" s="157"/>
      <c r="G550" s="157"/>
      <c r="H550" s="158"/>
    </row>
    <row r="551" spans="2:10" ht="9.9499999999999993" customHeight="1" thickBot="1" x14ac:dyDescent="0.3">
      <c r="D551" s="30"/>
      <c r="E551"/>
      <c r="F551" s="51"/>
      <c r="G551"/>
      <c r="H551"/>
    </row>
    <row r="552" spans="2:10" ht="15.75" thickBot="1" x14ac:dyDescent="0.3">
      <c r="B552" s="145" t="s">
        <v>2</v>
      </c>
      <c r="C552" s="146"/>
      <c r="D552" s="146"/>
      <c r="E552" s="146"/>
      <c r="F552" s="57" t="s">
        <v>3</v>
      </c>
      <c r="G552" s="3" t="s">
        <v>4</v>
      </c>
      <c r="H552" s="3" t="s">
        <v>5</v>
      </c>
      <c r="J552" s="78">
        <f>ROUND(F553,2)</f>
        <v>0</v>
      </c>
    </row>
    <row r="553" spans="2:10" ht="15.75" thickBot="1" x14ac:dyDescent="0.3">
      <c r="B553" s="5">
        <v>118</v>
      </c>
      <c r="C553" s="6" t="s">
        <v>29</v>
      </c>
      <c r="D553" s="159" t="s">
        <v>38</v>
      </c>
      <c r="E553" s="160"/>
      <c r="F553" s="75"/>
      <c r="G553" s="9">
        <v>1</v>
      </c>
      <c r="H553" s="8">
        <f>ROUND(J552*G553,2)</f>
        <v>0</v>
      </c>
      <c r="I553" s="79" t="str">
        <f>IF(ISBLANK('Modelo de oferta económica'!F553),"Es necesario completar el precio de esta partida, introduciendo un valor en la celda en naranja","")</f>
        <v>Es necesario completar el precio de esta partida, introduciendo un valor en la celda en naranja</v>
      </c>
    </row>
    <row r="554" spans="2:10" ht="15.75" thickBot="1" x14ac:dyDescent="0.3">
      <c r="B554" s="156" t="s">
        <v>39</v>
      </c>
      <c r="C554" s="157"/>
      <c r="D554" s="157"/>
      <c r="E554" s="157"/>
      <c r="F554" s="157"/>
      <c r="G554" s="157"/>
      <c r="H554" s="158"/>
    </row>
    <row r="555" spans="2:10" ht="15.75" thickBot="1" x14ac:dyDescent="0.3"/>
    <row r="556" spans="2:10" ht="15.75" thickBot="1" x14ac:dyDescent="0.3">
      <c r="B556" s="152" t="s">
        <v>117</v>
      </c>
      <c r="C556" s="153"/>
      <c r="D556" s="154" t="s">
        <v>118</v>
      </c>
      <c r="E556" s="155"/>
      <c r="F556" s="155"/>
      <c r="G556" s="155"/>
      <c r="H556" s="38">
        <f>+H559+H564+H568+H573+H577+H581+H585+H589+H593+H597+H601</f>
        <v>0</v>
      </c>
      <c r="I556" s="76">
        <f xml:space="preserve"> COUNTIF(I559:I601,"Es necesario completar el precio de esta partida, introduciendo un valor en la celda en naranja")</f>
        <v>11</v>
      </c>
    </row>
    <row r="557" spans="2:10" ht="9.9499999999999993" customHeight="1" thickBot="1" x14ac:dyDescent="0.3">
      <c r="E557"/>
      <c r="F557" s="55"/>
      <c r="G557" s="1"/>
      <c r="H557" s="1"/>
    </row>
    <row r="558" spans="2:10" ht="15.75" thickBot="1" x14ac:dyDescent="0.3">
      <c r="B558" s="145" t="s">
        <v>2</v>
      </c>
      <c r="C558" s="146"/>
      <c r="D558" s="146"/>
      <c r="E558" s="146"/>
      <c r="F558" s="57" t="s">
        <v>279</v>
      </c>
      <c r="G558" s="3" t="s">
        <v>4</v>
      </c>
      <c r="H558" s="3" t="s">
        <v>5</v>
      </c>
      <c r="J558" s="78">
        <f>ROUND(F559,2)</f>
        <v>0</v>
      </c>
    </row>
    <row r="559" spans="2:10" ht="15.75" thickBot="1" x14ac:dyDescent="0.3">
      <c r="B559" s="5">
        <v>119</v>
      </c>
      <c r="C559" s="6" t="s">
        <v>278</v>
      </c>
      <c r="D559" s="159" t="s">
        <v>7</v>
      </c>
      <c r="E559" s="160"/>
      <c r="F559" s="75"/>
      <c r="G559" s="6">
        <v>1</v>
      </c>
      <c r="H559" s="8">
        <f>ROUND(J558*G559,2)</f>
        <v>0</v>
      </c>
      <c r="I559" s="79" t="str">
        <f>IF(ISBLANK('Modelo de oferta económica'!F559),"Es necesario completar el precio de esta partida, introduciendo un valor en la celda en naranja","")</f>
        <v>Es necesario completar el precio de esta partida, introduciendo un valor en la celda en naranja</v>
      </c>
    </row>
    <row r="560" spans="2:10" ht="27.75" customHeight="1" x14ac:dyDescent="0.25">
      <c r="B560" s="162" t="s">
        <v>42</v>
      </c>
      <c r="C560" s="163"/>
      <c r="D560" s="163"/>
      <c r="E560" s="163"/>
      <c r="F560" s="163"/>
      <c r="G560" s="163"/>
      <c r="H560" s="164"/>
    </row>
    <row r="561" spans="2:10" ht="15.75" thickBot="1" x14ac:dyDescent="0.3">
      <c r="B561" s="165" t="s">
        <v>119</v>
      </c>
      <c r="C561" s="166"/>
      <c r="D561" s="166"/>
      <c r="E561" s="166"/>
      <c r="F561" s="166"/>
      <c r="G561" s="166"/>
      <c r="H561" s="167"/>
    </row>
    <row r="562" spans="2:10" ht="9.9499999999999993" customHeight="1" thickBot="1" x14ac:dyDescent="0.3">
      <c r="E562"/>
      <c r="F562" s="55"/>
      <c r="G562" s="1"/>
      <c r="H562" s="1"/>
    </row>
    <row r="563" spans="2:10" ht="15.75" thickBot="1" x14ac:dyDescent="0.3">
      <c r="B563" s="145" t="s">
        <v>2</v>
      </c>
      <c r="C563" s="146"/>
      <c r="D563" s="146"/>
      <c r="E563" s="146"/>
      <c r="F563" s="57" t="s">
        <v>279</v>
      </c>
      <c r="G563" s="3" t="s">
        <v>4</v>
      </c>
      <c r="H563" s="3" t="s">
        <v>5</v>
      </c>
      <c r="J563" s="78">
        <f>ROUND(F564,2)</f>
        <v>0</v>
      </c>
    </row>
    <row r="564" spans="2:10" ht="15.75" thickBot="1" x14ac:dyDescent="0.3">
      <c r="B564" s="5">
        <v>120</v>
      </c>
      <c r="C564" s="6" t="s">
        <v>278</v>
      </c>
      <c r="D564" s="159" t="s">
        <v>9</v>
      </c>
      <c r="E564" s="160"/>
      <c r="F564" s="75"/>
      <c r="G564" s="6">
        <v>1</v>
      </c>
      <c r="H564" s="8">
        <f>ROUND(J563*G564,2)</f>
        <v>0</v>
      </c>
      <c r="I564" s="79" t="str">
        <f>IF(ISBLANK('Modelo de oferta económica'!F564),"Es necesario completar el precio de esta partida, introduciendo un valor en la celda en naranja","")</f>
        <v>Es necesario completar el precio de esta partida, introduciendo un valor en la celda en naranja</v>
      </c>
    </row>
    <row r="565" spans="2:10" ht="35.25" customHeight="1" thickBot="1" x14ac:dyDescent="0.3">
      <c r="B565" s="156" t="s">
        <v>280</v>
      </c>
      <c r="C565" s="157"/>
      <c r="D565" s="157"/>
      <c r="E565" s="157"/>
      <c r="F565" s="157"/>
      <c r="G565" s="157"/>
      <c r="H565" s="158"/>
    </row>
    <row r="566" spans="2:10" ht="9.9499999999999993" customHeight="1" thickBot="1" x14ac:dyDescent="0.3">
      <c r="E566"/>
      <c r="F566" s="55"/>
      <c r="G566" s="1"/>
      <c r="H566" s="1"/>
    </row>
    <row r="567" spans="2:10" ht="15.75" thickBot="1" x14ac:dyDescent="0.3">
      <c r="B567" s="145" t="s">
        <v>2</v>
      </c>
      <c r="C567" s="146"/>
      <c r="D567" s="146"/>
      <c r="E567" s="146"/>
      <c r="F567" s="57" t="s">
        <v>3</v>
      </c>
      <c r="G567" s="14" t="s">
        <v>4</v>
      </c>
      <c r="H567" s="42" t="s">
        <v>5</v>
      </c>
      <c r="J567" s="78">
        <f>ROUND(F568,2)</f>
        <v>0</v>
      </c>
    </row>
    <row r="568" spans="2:10" ht="15.75" thickBot="1" x14ac:dyDescent="0.3">
      <c r="B568" s="5">
        <v>121</v>
      </c>
      <c r="C568" s="6" t="s">
        <v>10</v>
      </c>
      <c r="D568" s="159" t="s">
        <v>11</v>
      </c>
      <c r="E568" s="160"/>
      <c r="F568" s="75"/>
      <c r="G568" s="27">
        <v>1.5</v>
      </c>
      <c r="H568" s="43">
        <f>ROUND(J567*G568,2)</f>
        <v>0</v>
      </c>
      <c r="I568" s="79" t="str">
        <f>IF(ISBLANK('Modelo de oferta económica'!F568),"Es necesario completar el precio de esta partida, introduciendo un valor en la celda en naranja","")</f>
        <v>Es necesario completar el precio de esta partida, introduciendo un valor en la celda en naranja</v>
      </c>
    </row>
    <row r="569" spans="2:10" ht="47.25" customHeight="1" x14ac:dyDescent="0.25">
      <c r="B569" s="162" t="s">
        <v>120</v>
      </c>
      <c r="C569" s="163"/>
      <c r="D569" s="163"/>
      <c r="E569" s="163"/>
      <c r="F569" s="163"/>
      <c r="G569" s="163"/>
      <c r="H569" s="164"/>
    </row>
    <row r="570" spans="2:10" ht="15.75" thickBot="1" x14ac:dyDescent="0.3">
      <c r="B570" s="165" t="s">
        <v>121</v>
      </c>
      <c r="C570" s="166"/>
      <c r="D570" s="166"/>
      <c r="E570" s="166"/>
      <c r="F570" s="166"/>
      <c r="G570" s="166"/>
      <c r="H570" s="167"/>
    </row>
    <row r="571" spans="2:10" ht="9.9499999999999993" customHeight="1" thickBot="1" x14ac:dyDescent="0.3">
      <c r="D571" s="11"/>
      <c r="E571"/>
      <c r="F571" s="55"/>
      <c r="G571" s="1"/>
      <c r="H571" s="1"/>
    </row>
    <row r="572" spans="2:10" ht="15.75" thickBot="1" x14ac:dyDescent="0.3">
      <c r="B572" s="145" t="s">
        <v>2</v>
      </c>
      <c r="C572" s="146"/>
      <c r="D572" s="146"/>
      <c r="E572" s="146"/>
      <c r="F572" s="57" t="s">
        <v>3</v>
      </c>
      <c r="G572" s="14" t="s">
        <v>4</v>
      </c>
      <c r="H572" s="42" t="s">
        <v>5</v>
      </c>
      <c r="J572" s="78">
        <f>ROUND(F573,2)</f>
        <v>0</v>
      </c>
    </row>
    <row r="573" spans="2:10" ht="15.75" thickBot="1" x14ac:dyDescent="0.3">
      <c r="B573" s="5">
        <v>122</v>
      </c>
      <c r="C573" s="6" t="s">
        <v>10</v>
      </c>
      <c r="D573" s="159" t="s">
        <v>17</v>
      </c>
      <c r="E573" s="160"/>
      <c r="F573" s="75"/>
      <c r="G573" s="15">
        <v>1935</v>
      </c>
      <c r="H573" s="43">
        <f>ROUND(J572*G573,2)</f>
        <v>0</v>
      </c>
      <c r="I573" s="79" t="str">
        <f>IF(ISBLANK('Modelo de oferta económica'!F573),"Es necesario completar el precio de esta partida, introduciendo un valor en la celda en naranja","")</f>
        <v>Es necesario completar el precio de esta partida, introduciendo un valor en la celda en naranja</v>
      </c>
    </row>
    <row r="574" spans="2:10" ht="42" customHeight="1" thickBot="1" x14ac:dyDescent="0.3">
      <c r="B574" s="156" t="s">
        <v>122</v>
      </c>
      <c r="C574" s="157"/>
      <c r="D574" s="157"/>
      <c r="E574" s="157"/>
      <c r="F574" s="157"/>
      <c r="G574" s="157"/>
      <c r="H574" s="158"/>
    </row>
    <row r="575" spans="2:10" ht="9.9499999999999993" customHeight="1" thickBot="1" x14ac:dyDescent="0.3">
      <c r="D575" s="11"/>
      <c r="E575"/>
      <c r="F575" s="55"/>
      <c r="G575" s="1"/>
      <c r="H575" s="1"/>
    </row>
    <row r="576" spans="2:10" ht="15.75" thickBot="1" x14ac:dyDescent="0.3">
      <c r="B576" s="145" t="s">
        <v>2</v>
      </c>
      <c r="C576" s="146"/>
      <c r="D576" s="146"/>
      <c r="E576" s="146"/>
      <c r="F576" s="57" t="s">
        <v>279</v>
      </c>
      <c r="G576" s="3" t="s">
        <v>4</v>
      </c>
      <c r="H576" s="3" t="s">
        <v>5</v>
      </c>
      <c r="J576" s="78">
        <f>ROUND(F577,2)</f>
        <v>0</v>
      </c>
    </row>
    <row r="577" spans="2:10" ht="15.75" thickBot="1" x14ac:dyDescent="0.3">
      <c r="B577" s="5">
        <v>123</v>
      </c>
      <c r="C577" s="6" t="s">
        <v>278</v>
      </c>
      <c r="D577" s="159" t="s">
        <v>27</v>
      </c>
      <c r="E577" s="160"/>
      <c r="F577" s="75"/>
      <c r="G577" s="31">
        <v>1</v>
      </c>
      <c r="H577" s="43">
        <f>ROUND(J576*G577,2)</f>
        <v>0</v>
      </c>
      <c r="I577" s="79" t="str">
        <f>IF(ISBLANK('Modelo de oferta económica'!F577),"Es necesario completar el precio de esta partida, introduciendo un valor en la celda en naranja","")</f>
        <v>Es necesario completar el precio de esta partida, introduciendo un valor en la celda en naranja</v>
      </c>
    </row>
    <row r="578" spans="2:10" ht="15.75" thickBot="1" x14ac:dyDescent="0.3">
      <c r="B578" s="156" t="s">
        <v>28</v>
      </c>
      <c r="C578" s="157"/>
      <c r="D578" s="157"/>
      <c r="E578" s="157"/>
      <c r="F578" s="157"/>
      <c r="G578" s="157"/>
      <c r="H578" s="158"/>
    </row>
    <row r="579" spans="2:10" ht="9.9499999999999993" customHeight="1" thickBot="1" x14ac:dyDescent="0.3">
      <c r="B579" s="18"/>
      <c r="D579" s="11"/>
      <c r="E579"/>
      <c r="F579" s="55"/>
      <c r="G579" s="1"/>
      <c r="H579" s="1"/>
    </row>
    <row r="580" spans="2:10" ht="15.75" thickBot="1" x14ac:dyDescent="0.3">
      <c r="B580" s="145" t="s">
        <v>2</v>
      </c>
      <c r="C580" s="146"/>
      <c r="D580" s="146"/>
      <c r="E580" s="146"/>
      <c r="F580" s="57" t="s">
        <v>3</v>
      </c>
      <c r="G580" s="14" t="s">
        <v>4</v>
      </c>
      <c r="H580" s="42" t="s">
        <v>5</v>
      </c>
      <c r="J580" s="78">
        <f>ROUND(F581,2)</f>
        <v>0</v>
      </c>
    </row>
    <row r="581" spans="2:10" ht="15.75" thickBot="1" x14ac:dyDescent="0.3">
      <c r="B581" s="5">
        <v>124</v>
      </c>
      <c r="C581" s="6" t="s">
        <v>29</v>
      </c>
      <c r="D581" s="159" t="s">
        <v>30</v>
      </c>
      <c r="E581" s="160"/>
      <c r="F581" s="75"/>
      <c r="G581" s="27">
        <v>54</v>
      </c>
      <c r="H581" s="43">
        <f>ROUND(J580*G581,2)</f>
        <v>0</v>
      </c>
      <c r="I581" s="79" t="str">
        <f>IF(ISBLANK('Modelo de oferta económica'!F581),"Es necesario completar el precio de esta partida, introduciendo un valor en la celda en naranja","")</f>
        <v>Es necesario completar el precio de esta partida, introduciendo un valor en la celda en naranja</v>
      </c>
    </row>
    <row r="582" spans="2:10" ht="15.75" thickBot="1" x14ac:dyDescent="0.3">
      <c r="B582" s="156" t="s">
        <v>31</v>
      </c>
      <c r="C582" s="157"/>
      <c r="D582" s="157"/>
      <c r="E582" s="157"/>
      <c r="F582" s="157"/>
      <c r="G582" s="157"/>
      <c r="H582" s="158"/>
    </row>
    <row r="583" spans="2:10" ht="9.9499999999999993" customHeight="1" thickBot="1" x14ac:dyDescent="0.3">
      <c r="B583" s="7"/>
      <c r="C583" s="7"/>
      <c r="D583" s="26"/>
      <c r="E583" s="7"/>
      <c r="F583" s="55"/>
      <c r="G583" s="1"/>
      <c r="H583" s="1"/>
    </row>
    <row r="584" spans="2:10" ht="15.75" thickBot="1" x14ac:dyDescent="0.3">
      <c r="B584" s="145" t="s">
        <v>2</v>
      </c>
      <c r="C584" s="146"/>
      <c r="D584" s="146"/>
      <c r="E584" s="146"/>
      <c r="F584" s="57" t="s">
        <v>3</v>
      </c>
      <c r="G584" s="3" t="s">
        <v>4</v>
      </c>
      <c r="H584" s="3" t="s">
        <v>5</v>
      </c>
      <c r="J584" s="78">
        <f>ROUND(F585,2)</f>
        <v>0</v>
      </c>
    </row>
    <row r="585" spans="2:10" ht="15.75" thickBot="1" x14ac:dyDescent="0.3">
      <c r="B585" s="5">
        <v>125</v>
      </c>
      <c r="C585" s="6" t="s">
        <v>29</v>
      </c>
      <c r="D585" s="159" t="s">
        <v>123</v>
      </c>
      <c r="E585" s="160"/>
      <c r="F585" s="75"/>
      <c r="G585" s="27">
        <v>1</v>
      </c>
      <c r="H585" s="43">
        <f>ROUND(J584*G585,2)</f>
        <v>0</v>
      </c>
      <c r="I585" s="79" t="str">
        <f>IF(ISBLANK('Modelo de oferta económica'!F585),"Es necesario completar el precio de esta partida, introduciendo un valor en la celda en naranja","")</f>
        <v>Es necesario completar el precio de esta partida, introduciendo un valor en la celda en naranja</v>
      </c>
    </row>
    <row r="586" spans="2:10" ht="15.75" thickBot="1" x14ac:dyDescent="0.3">
      <c r="B586" s="156" t="s">
        <v>124</v>
      </c>
      <c r="C586" s="157"/>
      <c r="D586" s="157"/>
      <c r="E586" s="157"/>
      <c r="F586" s="157"/>
      <c r="G586" s="157"/>
      <c r="H586" s="158"/>
    </row>
    <row r="587" spans="2:10" ht="9.9499999999999993" customHeight="1" thickBot="1" x14ac:dyDescent="0.3">
      <c r="E587"/>
      <c r="F587" s="51"/>
      <c r="G587"/>
      <c r="H587"/>
    </row>
    <row r="588" spans="2:10" ht="15.75" thickBot="1" x14ac:dyDescent="0.3">
      <c r="B588" s="145" t="s">
        <v>2</v>
      </c>
      <c r="C588" s="146"/>
      <c r="D588" s="146"/>
      <c r="E588" s="146"/>
      <c r="F588" s="57" t="s">
        <v>3</v>
      </c>
      <c r="G588" s="14" t="s">
        <v>4</v>
      </c>
      <c r="H588" s="42" t="s">
        <v>5</v>
      </c>
      <c r="J588" s="78">
        <f>ROUND(F589,2)</f>
        <v>0</v>
      </c>
    </row>
    <row r="589" spans="2:10" ht="15.75" thickBot="1" x14ac:dyDescent="0.3">
      <c r="B589" s="5">
        <v>126</v>
      </c>
      <c r="C589" s="6" t="s">
        <v>29</v>
      </c>
      <c r="D589" s="159" t="s">
        <v>32</v>
      </c>
      <c r="E589" s="160"/>
      <c r="F589" s="75"/>
      <c r="G589" s="27">
        <v>10</v>
      </c>
      <c r="H589" s="43">
        <f>ROUND(J588*G589,2)</f>
        <v>0</v>
      </c>
      <c r="I589" s="79" t="str">
        <f>IF(ISBLANK('Modelo de oferta económica'!F589),"Es necesario completar el precio de esta partida, introduciendo un valor en la celda en naranja","")</f>
        <v>Es necesario completar el precio de esta partida, introduciendo un valor en la celda en naranja</v>
      </c>
    </row>
    <row r="590" spans="2:10" ht="15.75" thickBot="1" x14ac:dyDescent="0.3">
      <c r="B590" s="156" t="s">
        <v>33</v>
      </c>
      <c r="C590" s="157"/>
      <c r="D590" s="157"/>
      <c r="E590" s="157"/>
      <c r="F590" s="157"/>
      <c r="G590" s="157"/>
      <c r="H590" s="158"/>
    </row>
    <row r="591" spans="2:10" ht="9.9499999999999993" customHeight="1" thickBot="1" x14ac:dyDescent="0.3">
      <c r="D591" s="11"/>
      <c r="E591"/>
      <c r="F591" s="55"/>
      <c r="G591" s="1"/>
      <c r="H591" s="1"/>
    </row>
    <row r="592" spans="2:10" ht="15.75" thickBot="1" x14ac:dyDescent="0.3">
      <c r="B592" s="145" t="s">
        <v>2</v>
      </c>
      <c r="C592" s="146"/>
      <c r="D592" s="146"/>
      <c r="E592" s="146"/>
      <c r="F592" s="57" t="s">
        <v>279</v>
      </c>
      <c r="G592" s="3" t="s">
        <v>4</v>
      </c>
      <c r="H592" s="3" t="s">
        <v>5</v>
      </c>
      <c r="J592" s="78">
        <f>ROUND(F593,2)</f>
        <v>0</v>
      </c>
    </row>
    <row r="593" spans="2:10" ht="15.75" thickBot="1" x14ac:dyDescent="0.3">
      <c r="B593" s="5">
        <v>127</v>
      </c>
      <c r="C593" s="6" t="s">
        <v>278</v>
      </c>
      <c r="D593" s="159" t="s">
        <v>34</v>
      </c>
      <c r="E593" s="160"/>
      <c r="F593" s="75"/>
      <c r="G593" s="31">
        <v>1</v>
      </c>
      <c r="H593" s="43">
        <f>ROUND(J592*G593,2)</f>
        <v>0</v>
      </c>
      <c r="I593" s="79" t="str">
        <f>IF(ISBLANK('Modelo de oferta económica'!F593),"Es necesario completar el precio de esta partida, introduciendo un valor en la celda en naranja","")</f>
        <v>Es necesario completar el precio de esta partida, introduciendo un valor en la celda en naranja</v>
      </c>
    </row>
    <row r="594" spans="2:10" ht="15.75" thickBot="1" x14ac:dyDescent="0.3">
      <c r="B594" s="156" t="s">
        <v>35</v>
      </c>
      <c r="C594" s="157"/>
      <c r="D594" s="157"/>
      <c r="E594" s="157"/>
      <c r="F594" s="157"/>
      <c r="G594" s="157"/>
      <c r="H594" s="158"/>
    </row>
    <row r="595" spans="2:10" ht="9.9499999999999993" customHeight="1" thickBot="1" x14ac:dyDescent="0.3">
      <c r="D595" s="11"/>
      <c r="E595"/>
      <c r="F595" s="55"/>
      <c r="G595" s="1"/>
      <c r="H595" s="1"/>
    </row>
    <row r="596" spans="2:10" ht="15.75" thickBot="1" x14ac:dyDescent="0.3">
      <c r="B596" s="145" t="s">
        <v>2</v>
      </c>
      <c r="C596" s="146"/>
      <c r="D596" s="146"/>
      <c r="E596" s="146"/>
      <c r="F596" s="57" t="s">
        <v>3</v>
      </c>
      <c r="G596" s="14" t="s">
        <v>4</v>
      </c>
      <c r="H596" s="42" t="s">
        <v>5</v>
      </c>
      <c r="J596" s="78">
        <f>ROUND(F597,2)</f>
        <v>0</v>
      </c>
    </row>
    <row r="597" spans="2:10" ht="15.75" thickBot="1" x14ac:dyDescent="0.3">
      <c r="B597" s="5">
        <v>128</v>
      </c>
      <c r="C597" s="6" t="s">
        <v>29</v>
      </c>
      <c r="D597" s="159" t="s">
        <v>57</v>
      </c>
      <c r="E597" s="160"/>
      <c r="F597" s="75"/>
      <c r="G597" s="27">
        <v>3</v>
      </c>
      <c r="H597" s="43">
        <f>ROUND(J596*G597,2)</f>
        <v>0</v>
      </c>
      <c r="I597" s="79" t="str">
        <f>IF(ISBLANK('Modelo de oferta económica'!F597),"Es necesario completar el precio de esta partida, introduciendo un valor en la celda en naranja","")</f>
        <v>Es necesario completar el precio de esta partida, introduciendo un valor en la celda en naranja</v>
      </c>
    </row>
    <row r="598" spans="2:10" ht="15.75" thickBot="1" x14ac:dyDescent="0.3">
      <c r="B598" s="156" t="s">
        <v>37</v>
      </c>
      <c r="C598" s="157"/>
      <c r="D598" s="157"/>
      <c r="E598" s="157"/>
      <c r="F598" s="157"/>
      <c r="G598" s="157"/>
      <c r="H598" s="158"/>
    </row>
    <row r="599" spans="2:10" ht="9.9499999999999993" customHeight="1" thickBot="1" x14ac:dyDescent="0.3">
      <c r="D599" s="11"/>
      <c r="E599"/>
      <c r="F599" s="55"/>
      <c r="G599" s="1"/>
      <c r="H599" s="1"/>
    </row>
    <row r="600" spans="2:10" ht="15.75" thickBot="1" x14ac:dyDescent="0.3">
      <c r="B600" s="145" t="s">
        <v>2</v>
      </c>
      <c r="C600" s="146"/>
      <c r="D600" s="146"/>
      <c r="E600" s="146"/>
      <c r="F600" s="57" t="s">
        <v>3</v>
      </c>
      <c r="G600" s="3" t="s">
        <v>4</v>
      </c>
      <c r="H600" s="3" t="s">
        <v>5</v>
      </c>
      <c r="J600" s="78">
        <f>ROUND(F601,2)</f>
        <v>0</v>
      </c>
    </row>
    <row r="601" spans="2:10" ht="15.75" thickBot="1" x14ac:dyDescent="0.3">
      <c r="B601" s="5">
        <v>129</v>
      </c>
      <c r="C601" s="6" t="s">
        <v>29</v>
      </c>
      <c r="D601" s="159" t="s">
        <v>38</v>
      </c>
      <c r="E601" s="160"/>
      <c r="F601" s="75"/>
      <c r="G601" s="27">
        <v>1</v>
      </c>
      <c r="H601" s="43">
        <f>ROUND(J600*G601,2)</f>
        <v>0</v>
      </c>
      <c r="I601" s="79" t="str">
        <f>IF(ISBLANK('Modelo de oferta económica'!F601),"Es necesario completar el precio de esta partida, introduciendo un valor en la celda en naranja","")</f>
        <v>Es necesario completar el precio de esta partida, introduciendo un valor en la celda en naranja</v>
      </c>
    </row>
    <row r="602" spans="2:10" ht="15.75" thickBot="1" x14ac:dyDescent="0.3">
      <c r="B602" s="156" t="s">
        <v>39</v>
      </c>
      <c r="C602" s="157"/>
      <c r="D602" s="157"/>
      <c r="E602" s="157"/>
      <c r="F602" s="157"/>
      <c r="G602" s="157"/>
      <c r="H602" s="158"/>
    </row>
    <row r="603" spans="2:10" ht="15.75" thickBot="1" x14ac:dyDescent="0.3"/>
    <row r="604" spans="2:10" ht="15.75" thickBot="1" x14ac:dyDescent="0.3">
      <c r="B604" s="152" t="s">
        <v>125</v>
      </c>
      <c r="C604" s="153"/>
      <c r="D604" s="154" t="s">
        <v>126</v>
      </c>
      <c r="E604" s="155"/>
      <c r="F604" s="155"/>
      <c r="G604" s="155"/>
      <c r="H604" s="38">
        <f>+H607+H611+H615+H619+H623+H627+H631+H635+H639+H644+H648</f>
        <v>0</v>
      </c>
      <c r="I604" s="76">
        <f>COUNTIF(I607:I648,"Es necesario completar el precio de esta partida, introduciendo un valor en la celda en naranja")</f>
        <v>11</v>
      </c>
    </row>
    <row r="605" spans="2:10" ht="9.9499999999999993" customHeight="1" thickBot="1" x14ac:dyDescent="0.3">
      <c r="E605"/>
      <c r="F605" s="51"/>
      <c r="G605"/>
      <c r="H605" s="1"/>
    </row>
    <row r="606" spans="2:10" ht="15.75" thickBot="1" x14ac:dyDescent="0.3">
      <c r="B606" s="145" t="s">
        <v>2</v>
      </c>
      <c r="C606" s="146"/>
      <c r="D606" s="146"/>
      <c r="E606" s="146"/>
      <c r="F606" s="57" t="s">
        <v>279</v>
      </c>
      <c r="G606" s="3" t="s">
        <v>4</v>
      </c>
      <c r="H606" s="3" t="s">
        <v>5</v>
      </c>
      <c r="J606" s="78">
        <f>ROUND(F607,2)</f>
        <v>0</v>
      </c>
    </row>
    <row r="607" spans="2:10" ht="15.75" thickBot="1" x14ac:dyDescent="0.3">
      <c r="B607" s="5">
        <v>130</v>
      </c>
      <c r="C607" s="6" t="s">
        <v>278</v>
      </c>
      <c r="D607" s="159" t="s">
        <v>7</v>
      </c>
      <c r="E607" s="160"/>
      <c r="F607" s="75"/>
      <c r="G607" s="6">
        <v>1</v>
      </c>
      <c r="H607" s="8">
        <f>ROUND(J606*G607,2)</f>
        <v>0</v>
      </c>
      <c r="I607" s="79" t="str">
        <f>IF(ISBLANK('Modelo de oferta económica'!F607),"Es necesario completar el precio de esta partida, introduciendo un valor en la celda en naranja","")</f>
        <v>Es necesario completar el precio de esta partida, introduciendo un valor en la celda en naranja</v>
      </c>
    </row>
    <row r="608" spans="2:10" ht="25.5" customHeight="1" thickBot="1" x14ac:dyDescent="0.3">
      <c r="B608" s="156" t="s">
        <v>127</v>
      </c>
      <c r="C608" s="157"/>
      <c r="D608" s="157"/>
      <c r="E608" s="157"/>
      <c r="F608" s="157"/>
      <c r="G608" s="157"/>
      <c r="H608" s="158"/>
    </row>
    <row r="609" spans="2:10" ht="9.9499999999999993" customHeight="1" thickBot="1" x14ac:dyDescent="0.3">
      <c r="E609"/>
      <c r="F609" s="51"/>
      <c r="G609"/>
      <c r="H609" s="1"/>
    </row>
    <row r="610" spans="2:10" ht="15.75" thickBot="1" x14ac:dyDescent="0.3">
      <c r="B610" s="145" t="s">
        <v>2</v>
      </c>
      <c r="C610" s="146"/>
      <c r="D610" s="146"/>
      <c r="E610" s="146"/>
      <c r="F610" s="57" t="s">
        <v>279</v>
      </c>
      <c r="G610" s="3" t="s">
        <v>4</v>
      </c>
      <c r="H610" s="3" t="s">
        <v>5</v>
      </c>
      <c r="J610" s="78">
        <f>ROUND(F611,2)</f>
        <v>0</v>
      </c>
    </row>
    <row r="611" spans="2:10" ht="15.75" thickBot="1" x14ac:dyDescent="0.3">
      <c r="B611" s="5">
        <v>131</v>
      </c>
      <c r="C611" s="6" t="s">
        <v>278</v>
      </c>
      <c r="D611" s="159" t="s">
        <v>9</v>
      </c>
      <c r="E611" s="160"/>
      <c r="F611" s="75"/>
      <c r="G611" s="6">
        <v>1</v>
      </c>
      <c r="H611" s="8">
        <f>ROUND(J610*G611,2)</f>
        <v>0</v>
      </c>
      <c r="I611" s="79" t="str">
        <f>IF(ISBLANK('Modelo de oferta económica'!F611),"Es necesario completar el precio de esta partida, introduciendo un valor en la celda en naranja","")</f>
        <v>Es necesario completar el precio de esta partida, introduciendo un valor en la celda en naranja</v>
      </c>
    </row>
    <row r="612" spans="2:10" ht="35.25" customHeight="1" thickBot="1" x14ac:dyDescent="0.3">
      <c r="B612" s="156" t="s">
        <v>280</v>
      </c>
      <c r="C612" s="157"/>
      <c r="D612" s="157"/>
      <c r="E612" s="157"/>
      <c r="F612" s="157"/>
      <c r="G612" s="157"/>
      <c r="H612" s="158"/>
    </row>
    <row r="613" spans="2:10" ht="9.9499999999999993" customHeight="1" thickBot="1" x14ac:dyDescent="0.3">
      <c r="D613" s="11"/>
      <c r="E613"/>
      <c r="F613" s="51"/>
      <c r="G613"/>
      <c r="H613" s="1"/>
    </row>
    <row r="614" spans="2:10" ht="15.75" thickBot="1" x14ac:dyDescent="0.3">
      <c r="B614" s="145" t="s">
        <v>2</v>
      </c>
      <c r="C614" s="146"/>
      <c r="D614" s="146"/>
      <c r="E614" s="146"/>
      <c r="F614" s="57" t="s">
        <v>3</v>
      </c>
      <c r="G614" s="3" t="s">
        <v>4</v>
      </c>
      <c r="H614" s="3" t="s">
        <v>5</v>
      </c>
      <c r="J614" s="78">
        <f>ROUND(F615,2)</f>
        <v>0</v>
      </c>
    </row>
    <row r="615" spans="2:10" ht="15.75" thickBot="1" x14ac:dyDescent="0.3">
      <c r="B615" s="5">
        <v>132</v>
      </c>
      <c r="C615" s="6" t="s">
        <v>29</v>
      </c>
      <c r="D615" s="159" t="s">
        <v>128</v>
      </c>
      <c r="E615" s="160"/>
      <c r="F615" s="75"/>
      <c r="G615" s="9">
        <v>1</v>
      </c>
      <c r="H615" s="8">
        <f>ROUND(J614*G615,2)</f>
        <v>0</v>
      </c>
      <c r="I615" s="79" t="str">
        <f>IF(ISBLANK('Modelo de oferta económica'!F615),"Es necesario completar el precio de esta partida, introduciendo un valor en la celda en naranja","")</f>
        <v>Es necesario completar el precio de esta partida, introduciendo un valor en la celda en naranja</v>
      </c>
    </row>
    <row r="616" spans="2:10" ht="15.75" thickBot="1" x14ac:dyDescent="0.3">
      <c r="B616" s="156" t="s">
        <v>129</v>
      </c>
      <c r="C616" s="157"/>
      <c r="D616" s="157"/>
      <c r="E616" s="157"/>
      <c r="F616" s="157"/>
      <c r="G616" s="157"/>
      <c r="H616" s="158"/>
    </row>
    <row r="617" spans="2:10" ht="9.9499999999999993" customHeight="1" thickBot="1" x14ac:dyDescent="0.3">
      <c r="D617" s="11"/>
      <c r="E617"/>
      <c r="F617" s="51"/>
      <c r="G617"/>
      <c r="H617" s="1"/>
    </row>
    <row r="618" spans="2:10" ht="15.75" thickBot="1" x14ac:dyDescent="0.3">
      <c r="B618" s="145" t="s">
        <v>2</v>
      </c>
      <c r="C618" s="146"/>
      <c r="D618" s="146"/>
      <c r="E618" s="146"/>
      <c r="F618" s="57" t="s">
        <v>3</v>
      </c>
      <c r="G618" s="3" t="s">
        <v>4</v>
      </c>
      <c r="H618" s="3" t="s">
        <v>5</v>
      </c>
      <c r="J618" s="78">
        <f>ROUND(F619,2)</f>
        <v>0</v>
      </c>
    </row>
    <row r="619" spans="2:10" ht="15.75" thickBot="1" x14ac:dyDescent="0.3">
      <c r="B619" s="5">
        <v>133</v>
      </c>
      <c r="C619" s="6" t="s">
        <v>29</v>
      </c>
      <c r="D619" s="159" t="s">
        <v>128</v>
      </c>
      <c r="E619" s="160"/>
      <c r="F619" s="75"/>
      <c r="G619" s="9">
        <v>1</v>
      </c>
      <c r="H619" s="8">
        <f>ROUND(J618*G619,2)</f>
        <v>0</v>
      </c>
      <c r="I619" s="79" t="str">
        <f>IF(ISBLANK('Modelo de oferta económica'!F619),"Es necesario completar el precio de esta partida, introduciendo un valor en la celda en naranja","")</f>
        <v>Es necesario completar el precio de esta partida, introduciendo un valor en la celda en naranja</v>
      </c>
    </row>
    <row r="620" spans="2:10" ht="23.25" customHeight="1" thickBot="1" x14ac:dyDescent="0.3">
      <c r="B620" s="156" t="s">
        <v>130</v>
      </c>
      <c r="C620" s="157"/>
      <c r="D620" s="157"/>
      <c r="E620" s="157"/>
      <c r="F620" s="157"/>
      <c r="G620" s="157"/>
      <c r="H620" s="158"/>
    </row>
    <row r="621" spans="2:10" ht="9.9499999999999993" customHeight="1" thickBot="1" x14ac:dyDescent="0.3">
      <c r="D621" s="11"/>
      <c r="E621"/>
      <c r="F621" s="51"/>
      <c r="G621"/>
      <c r="H621" s="1"/>
    </row>
    <row r="622" spans="2:10" ht="15.75" thickBot="1" x14ac:dyDescent="0.3">
      <c r="B622" s="145" t="s">
        <v>2</v>
      </c>
      <c r="C622" s="146"/>
      <c r="D622" s="146"/>
      <c r="E622" s="146"/>
      <c r="F622" s="57" t="s">
        <v>3</v>
      </c>
      <c r="G622" s="3" t="s">
        <v>4</v>
      </c>
      <c r="H622" s="3" t="s">
        <v>5</v>
      </c>
      <c r="J622" s="78">
        <f>ROUND(F623,2)</f>
        <v>0</v>
      </c>
    </row>
    <row r="623" spans="2:10" ht="15.75" thickBot="1" x14ac:dyDescent="0.3">
      <c r="B623" s="5">
        <v>134</v>
      </c>
      <c r="C623" s="6" t="s">
        <v>29</v>
      </c>
      <c r="D623" s="159" t="s">
        <v>128</v>
      </c>
      <c r="E623" s="160"/>
      <c r="F623" s="75"/>
      <c r="G623" s="9">
        <v>1</v>
      </c>
      <c r="H623" s="8">
        <f>ROUND(J622*G623,2)</f>
        <v>0</v>
      </c>
      <c r="I623" s="79" t="str">
        <f>IF(ISBLANK('Modelo de oferta económica'!F623),"Es necesario completar el precio de esta partida, introduciendo un valor en la celda en naranja","")</f>
        <v>Es necesario completar el precio de esta partida, introduciendo un valor en la celda en naranja</v>
      </c>
    </row>
    <row r="624" spans="2:10" ht="27" customHeight="1" thickBot="1" x14ac:dyDescent="0.3">
      <c r="B624" s="156" t="s">
        <v>131</v>
      </c>
      <c r="C624" s="157"/>
      <c r="D624" s="157"/>
      <c r="E624" s="157"/>
      <c r="F624" s="157"/>
      <c r="G624" s="157"/>
      <c r="H624" s="158"/>
    </row>
    <row r="625" spans="2:10" ht="9.9499999999999993" customHeight="1" thickBot="1" x14ac:dyDescent="0.3">
      <c r="D625" s="11"/>
      <c r="E625"/>
      <c r="F625" s="51"/>
      <c r="G625"/>
      <c r="H625" s="1"/>
    </row>
    <row r="626" spans="2:10" ht="15.75" thickBot="1" x14ac:dyDescent="0.3">
      <c r="B626" s="145" t="s">
        <v>2</v>
      </c>
      <c r="C626" s="146"/>
      <c r="D626" s="146"/>
      <c r="E626" s="146"/>
      <c r="F626" s="57" t="s">
        <v>3</v>
      </c>
      <c r="G626" s="3" t="s">
        <v>4</v>
      </c>
      <c r="H626" s="3" t="s">
        <v>5</v>
      </c>
      <c r="J626" s="78">
        <f>ROUND(F627,2)</f>
        <v>0</v>
      </c>
    </row>
    <row r="627" spans="2:10" ht="15.75" thickBot="1" x14ac:dyDescent="0.3">
      <c r="B627" s="5">
        <v>135</v>
      </c>
      <c r="C627" s="6" t="s">
        <v>29</v>
      </c>
      <c r="D627" s="159" t="s">
        <v>128</v>
      </c>
      <c r="E627" s="160"/>
      <c r="F627" s="75"/>
      <c r="G627" s="9">
        <v>1</v>
      </c>
      <c r="H627" s="8">
        <f>ROUND(J626*G627,2)</f>
        <v>0</v>
      </c>
      <c r="I627" s="79" t="str">
        <f>IF(ISBLANK('Modelo de oferta económica'!F627),"Es necesario completar el precio de esta partida, introduciendo un valor en la celda en naranja","")</f>
        <v>Es necesario completar el precio de esta partida, introduciendo un valor en la celda en naranja</v>
      </c>
    </row>
    <row r="628" spans="2:10" ht="15.75" thickBot="1" x14ac:dyDescent="0.3">
      <c r="B628" s="156" t="s">
        <v>132</v>
      </c>
      <c r="C628" s="157"/>
      <c r="D628" s="157"/>
      <c r="E628" s="157"/>
      <c r="F628" s="157"/>
      <c r="G628" s="157"/>
      <c r="H628" s="158"/>
    </row>
    <row r="629" spans="2:10" ht="9.9499999999999993" customHeight="1" thickBot="1" x14ac:dyDescent="0.3">
      <c r="B629" s="12"/>
      <c r="C629" s="12"/>
      <c r="D629" s="12"/>
      <c r="E629" s="12"/>
      <c r="F629" s="52"/>
      <c r="G629" s="12"/>
      <c r="H629" s="12"/>
    </row>
    <row r="630" spans="2:10" ht="15.75" thickBot="1" x14ac:dyDescent="0.3">
      <c r="B630" s="145" t="s">
        <v>2</v>
      </c>
      <c r="C630" s="146"/>
      <c r="D630" s="146"/>
      <c r="E630" s="146"/>
      <c r="F630" s="57" t="s">
        <v>3</v>
      </c>
      <c r="G630" s="3" t="s">
        <v>4</v>
      </c>
      <c r="H630" s="3" t="s">
        <v>5</v>
      </c>
      <c r="J630" s="78">
        <f>ROUND(F631,2)</f>
        <v>0</v>
      </c>
    </row>
    <row r="631" spans="2:10" ht="15.75" thickBot="1" x14ac:dyDescent="0.3">
      <c r="B631" s="5">
        <v>136</v>
      </c>
      <c r="C631" s="6" t="s">
        <v>29</v>
      </c>
      <c r="D631" s="159" t="s">
        <v>128</v>
      </c>
      <c r="E631" s="160"/>
      <c r="F631" s="75"/>
      <c r="G631" s="9">
        <v>1</v>
      </c>
      <c r="H631" s="8">
        <f>ROUND(J630*G631,2)</f>
        <v>0</v>
      </c>
      <c r="I631" s="79" t="str">
        <f>IF(ISBLANK('Modelo de oferta económica'!F631),"Es necesario completar el precio de esta partida, introduciendo un valor en la celda en naranja","")</f>
        <v>Es necesario completar el precio de esta partida, introduciendo un valor en la celda en naranja</v>
      </c>
    </row>
    <row r="632" spans="2:10" ht="15.75" thickBot="1" x14ac:dyDescent="0.3">
      <c r="B632" s="156" t="s">
        <v>133</v>
      </c>
      <c r="C632" s="157"/>
      <c r="D632" s="157"/>
      <c r="E632" s="157"/>
      <c r="F632" s="157"/>
      <c r="G632" s="157"/>
      <c r="H632" s="158"/>
    </row>
    <row r="633" spans="2:10" ht="9.9499999999999993" customHeight="1" thickBot="1" x14ac:dyDescent="0.3">
      <c r="B633" s="12"/>
      <c r="C633" s="12"/>
      <c r="D633" s="12"/>
      <c r="E633" s="12"/>
      <c r="F633" s="52"/>
      <c r="G633" s="12"/>
      <c r="H633" s="12"/>
    </row>
    <row r="634" spans="2:10" ht="15.75" thickBot="1" x14ac:dyDescent="0.3">
      <c r="B634" s="145" t="s">
        <v>2</v>
      </c>
      <c r="C634" s="146"/>
      <c r="D634" s="146"/>
      <c r="E634" s="146"/>
      <c r="F634" s="57" t="s">
        <v>3</v>
      </c>
      <c r="G634" s="3" t="s">
        <v>4</v>
      </c>
      <c r="H634" s="3" t="s">
        <v>5</v>
      </c>
      <c r="J634" s="78">
        <f>ROUND(F635,2)</f>
        <v>0</v>
      </c>
    </row>
    <row r="635" spans="2:10" ht="15.75" thickBot="1" x14ac:dyDescent="0.3">
      <c r="B635" s="5">
        <v>137</v>
      </c>
      <c r="C635" s="6" t="s">
        <v>29</v>
      </c>
      <c r="D635" s="159" t="s">
        <v>128</v>
      </c>
      <c r="E635" s="160"/>
      <c r="F635" s="75"/>
      <c r="G635" s="9">
        <v>1</v>
      </c>
      <c r="H635" s="8">
        <f>ROUND(J634*G635,2)</f>
        <v>0</v>
      </c>
      <c r="I635" s="79" t="str">
        <f>IF(ISBLANK('Modelo de oferta económica'!F635),"Es necesario completar el precio de esta partida, introduciendo un valor en la celda en naranja","")</f>
        <v>Es necesario completar el precio de esta partida, introduciendo un valor en la celda en naranja</v>
      </c>
    </row>
    <row r="636" spans="2:10" ht="23.25" customHeight="1" thickBot="1" x14ac:dyDescent="0.3">
      <c r="B636" s="156" t="s">
        <v>134</v>
      </c>
      <c r="C636" s="157"/>
      <c r="D636" s="157"/>
      <c r="E636" s="157"/>
      <c r="F636" s="157"/>
      <c r="G636" s="157"/>
      <c r="H636" s="158"/>
    </row>
    <row r="637" spans="2:10" ht="9.9499999999999993" customHeight="1" thickBot="1" x14ac:dyDescent="0.3">
      <c r="B637" s="12"/>
      <c r="C637" s="12"/>
      <c r="D637" s="12"/>
      <c r="E637" s="12"/>
      <c r="F637" s="52"/>
      <c r="G637" s="12"/>
      <c r="H637" s="12"/>
    </row>
    <row r="638" spans="2:10" ht="15.75" thickBot="1" x14ac:dyDescent="0.3">
      <c r="B638" s="145" t="s">
        <v>2</v>
      </c>
      <c r="C638" s="146"/>
      <c r="D638" s="146"/>
      <c r="E638" s="146"/>
      <c r="F638" s="57" t="s">
        <v>3</v>
      </c>
      <c r="G638" s="3" t="s">
        <v>4</v>
      </c>
      <c r="H638" s="3" t="s">
        <v>5</v>
      </c>
      <c r="J638" s="78">
        <f>ROUND(F639,2)</f>
        <v>0</v>
      </c>
    </row>
    <row r="639" spans="2:10" ht="15.75" thickBot="1" x14ac:dyDescent="0.3">
      <c r="B639" s="5">
        <v>138</v>
      </c>
      <c r="C639" s="6" t="s">
        <v>135</v>
      </c>
      <c r="D639" s="159" t="s">
        <v>136</v>
      </c>
      <c r="E639" s="160"/>
      <c r="F639" s="75"/>
      <c r="G639" s="9">
        <v>67</v>
      </c>
      <c r="H639" s="8">
        <f>ROUND(J638*G639,2)</f>
        <v>0</v>
      </c>
      <c r="I639" s="79" t="str">
        <f>IF(ISBLANK('Modelo de oferta económica'!F639),"Es necesario completar el precio de esta partida, introduciendo un valor en la celda en naranja","")</f>
        <v>Es necesario completar el precio de esta partida, introduciendo un valor en la celda en naranja</v>
      </c>
    </row>
    <row r="640" spans="2:10" ht="21.75" customHeight="1" x14ac:dyDescent="0.25">
      <c r="B640" s="162" t="s">
        <v>137</v>
      </c>
      <c r="C640" s="163"/>
      <c r="D640" s="163"/>
      <c r="E640" s="163"/>
      <c r="F640" s="163"/>
      <c r="G640" s="163"/>
      <c r="H640" s="164"/>
    </row>
    <row r="641" spans="2:10" ht="15.75" thickBot="1" x14ac:dyDescent="0.3">
      <c r="B641" s="165" t="s">
        <v>138</v>
      </c>
      <c r="C641" s="166"/>
      <c r="D641" s="166"/>
      <c r="E641" s="166"/>
      <c r="F641" s="166"/>
      <c r="G641" s="166"/>
      <c r="H641" s="167"/>
    </row>
    <row r="642" spans="2:10" ht="9.9499999999999993" customHeight="1" thickBot="1" x14ac:dyDescent="0.3">
      <c r="B642" s="12"/>
      <c r="C642" s="12"/>
      <c r="D642" s="12"/>
      <c r="E642" s="12"/>
      <c r="F642" s="52"/>
      <c r="G642" s="12"/>
      <c r="H642" s="12"/>
    </row>
    <row r="643" spans="2:10" ht="15.75" thickBot="1" x14ac:dyDescent="0.3">
      <c r="B643" s="145" t="s">
        <v>2</v>
      </c>
      <c r="C643" s="146"/>
      <c r="D643" s="146"/>
      <c r="E643" s="146"/>
      <c r="F643" s="57" t="s">
        <v>279</v>
      </c>
      <c r="G643" s="3" t="s">
        <v>4</v>
      </c>
      <c r="H643" s="3" t="s">
        <v>5</v>
      </c>
      <c r="J643" s="78">
        <f>ROUND(F644,2)</f>
        <v>0</v>
      </c>
    </row>
    <row r="644" spans="2:10" ht="15.75" thickBot="1" x14ac:dyDescent="0.3">
      <c r="B644" s="5">
        <v>139</v>
      </c>
      <c r="C644" s="6" t="s">
        <v>278</v>
      </c>
      <c r="D644" s="159" t="s">
        <v>34</v>
      </c>
      <c r="E644" s="160"/>
      <c r="F644" s="75"/>
      <c r="G644" s="6">
        <v>1</v>
      </c>
      <c r="H644" s="8">
        <f>ROUND(J643*G644,2)</f>
        <v>0</v>
      </c>
      <c r="I644" s="79" t="str">
        <f>IF(ISBLANK('Modelo de oferta económica'!F644),"Es necesario completar el precio de esta partida, introduciendo un valor en la celda en naranja","")</f>
        <v>Es necesario completar el precio de esta partida, introduciendo un valor en la celda en naranja</v>
      </c>
    </row>
    <row r="645" spans="2:10" ht="15.75" thickBot="1" x14ac:dyDescent="0.3">
      <c r="B645" s="156" t="s">
        <v>139</v>
      </c>
      <c r="C645" s="157"/>
      <c r="D645" s="157"/>
      <c r="E645" s="157"/>
      <c r="F645" s="157"/>
      <c r="G645" s="157"/>
      <c r="H645" s="158"/>
    </row>
    <row r="646" spans="2:10" ht="9.9499999999999993" customHeight="1" thickBot="1" x14ac:dyDescent="0.3">
      <c r="B646" s="12"/>
      <c r="C646" s="12"/>
      <c r="D646" s="12"/>
      <c r="E646" s="12"/>
      <c r="F646" s="52"/>
      <c r="G646" s="12"/>
      <c r="H646" s="12"/>
    </row>
    <row r="647" spans="2:10" ht="15.75" thickBot="1" x14ac:dyDescent="0.3">
      <c r="B647" s="145" t="s">
        <v>2</v>
      </c>
      <c r="C647" s="146"/>
      <c r="D647" s="146"/>
      <c r="E647" s="146"/>
      <c r="F647" s="57" t="s">
        <v>279</v>
      </c>
      <c r="G647" s="3" t="s">
        <v>4</v>
      </c>
      <c r="H647" s="3" t="s">
        <v>5</v>
      </c>
      <c r="J647" s="78">
        <f>ROUND(F648,2)</f>
        <v>0</v>
      </c>
    </row>
    <row r="648" spans="2:10" ht="15.75" thickBot="1" x14ac:dyDescent="0.3">
      <c r="B648" s="5">
        <v>140</v>
      </c>
      <c r="C648" s="6" t="s">
        <v>278</v>
      </c>
      <c r="D648" s="159" t="s">
        <v>140</v>
      </c>
      <c r="E648" s="160"/>
      <c r="F648" s="75"/>
      <c r="G648" s="6">
        <v>1</v>
      </c>
      <c r="H648" s="8">
        <f>ROUND(J647*G648,2)</f>
        <v>0</v>
      </c>
      <c r="I648" s="79" t="str">
        <f>IF(ISBLANK('Modelo de oferta económica'!F648),"Es necesario completar el precio de esta partida, introduciendo un valor en la celda en naranja","")</f>
        <v>Es necesario completar el precio de esta partida, introduciendo un valor en la celda en naranja</v>
      </c>
    </row>
    <row r="649" spans="2:10" ht="15.75" thickBot="1" x14ac:dyDescent="0.3">
      <c r="B649" s="156" t="s">
        <v>141</v>
      </c>
      <c r="C649" s="157"/>
      <c r="D649" s="157"/>
      <c r="E649" s="157"/>
      <c r="F649" s="157"/>
      <c r="G649" s="157"/>
      <c r="H649" s="158"/>
    </row>
    <row r="650" spans="2:10" ht="15.75" thickBot="1" x14ac:dyDescent="0.3"/>
    <row r="651" spans="2:10" ht="15.75" thickBot="1" x14ac:dyDescent="0.3">
      <c r="B651" s="152" t="s">
        <v>142</v>
      </c>
      <c r="C651" s="153"/>
      <c r="D651" s="154" t="s">
        <v>143</v>
      </c>
      <c r="E651" s="155"/>
      <c r="F651" s="155"/>
      <c r="G651" s="155"/>
      <c r="H651" s="38">
        <f>+H654+H659+H663+H670+H674+H678+H682+H686+H690+H694</f>
        <v>0</v>
      </c>
      <c r="I651" s="76">
        <f>COUNTIF(I654:I694,"Es necesario completar el precio de esta partida, introduciendo un valor en la celda en naranja")</f>
        <v>10</v>
      </c>
    </row>
    <row r="652" spans="2:10" ht="9.9499999999999993" customHeight="1" thickBot="1" x14ac:dyDescent="0.3">
      <c r="E652"/>
      <c r="F652" s="51"/>
      <c r="G652"/>
      <c r="H652" s="1"/>
    </row>
    <row r="653" spans="2:10" ht="15.75" thickBot="1" x14ac:dyDescent="0.3">
      <c r="B653" s="145" t="s">
        <v>2</v>
      </c>
      <c r="C653" s="146"/>
      <c r="D653" s="146"/>
      <c r="E653" s="146"/>
      <c r="F653" s="57" t="s">
        <v>279</v>
      </c>
      <c r="G653" s="3" t="s">
        <v>4</v>
      </c>
      <c r="H653" s="3" t="s">
        <v>5</v>
      </c>
      <c r="J653" s="78">
        <f>ROUND(F654,2)</f>
        <v>0</v>
      </c>
    </row>
    <row r="654" spans="2:10" ht="15.75" thickBot="1" x14ac:dyDescent="0.3">
      <c r="B654" s="95">
        <v>141</v>
      </c>
      <c r="C654" s="96" t="s">
        <v>278</v>
      </c>
      <c r="D654" s="172" t="s">
        <v>7</v>
      </c>
      <c r="E654" s="173"/>
      <c r="F654" s="97"/>
      <c r="G654" s="96">
        <v>1</v>
      </c>
      <c r="H654" s="98">
        <f>ROUND(J653*G654,2)</f>
        <v>0</v>
      </c>
      <c r="I654" s="79" t="str">
        <f>IF(ISBLANK('Modelo de oferta económica'!F654),"Es necesario completar el precio de esta partida, introduciendo un valor en la celda en naranja","")</f>
        <v>Es necesario completar el precio de esta partida, introduciendo un valor en la celda en naranja</v>
      </c>
    </row>
    <row r="655" spans="2:10" ht="26.25" customHeight="1" x14ac:dyDescent="0.25">
      <c r="B655" s="162" t="s">
        <v>127</v>
      </c>
      <c r="C655" s="163"/>
      <c r="D655" s="163"/>
      <c r="E655" s="163"/>
      <c r="F655" s="163"/>
      <c r="G655" s="163"/>
      <c r="H655" s="164"/>
    </row>
    <row r="656" spans="2:10" ht="15.75" thickBot="1" x14ac:dyDescent="0.3">
      <c r="B656" s="165" t="s">
        <v>144</v>
      </c>
      <c r="C656" s="166"/>
      <c r="D656" s="166"/>
      <c r="E656" s="166"/>
      <c r="F656" s="166"/>
      <c r="G656" s="166"/>
      <c r="H656" s="167"/>
    </row>
    <row r="657" spans="2:10" ht="9.9499999999999993" customHeight="1" thickBot="1" x14ac:dyDescent="0.3">
      <c r="E657"/>
      <c r="F657" s="51"/>
      <c r="G657"/>
      <c r="H657" s="1"/>
    </row>
    <row r="658" spans="2:10" ht="15.75" thickBot="1" x14ac:dyDescent="0.3">
      <c r="B658" s="145" t="s">
        <v>2</v>
      </c>
      <c r="C658" s="146"/>
      <c r="D658" s="146"/>
      <c r="E658" s="146"/>
      <c r="F658" s="57" t="s">
        <v>279</v>
      </c>
      <c r="G658" s="3" t="s">
        <v>4</v>
      </c>
      <c r="H658" s="3" t="s">
        <v>5</v>
      </c>
      <c r="J658" s="78">
        <f>ROUND(F659,2)</f>
        <v>0</v>
      </c>
    </row>
    <row r="659" spans="2:10" ht="15.75" thickBot="1" x14ac:dyDescent="0.3">
      <c r="B659" s="5">
        <v>142</v>
      </c>
      <c r="C659" s="6" t="s">
        <v>278</v>
      </c>
      <c r="D659" s="159" t="s">
        <v>9</v>
      </c>
      <c r="E659" s="160"/>
      <c r="F659" s="75"/>
      <c r="G659" s="6">
        <v>1</v>
      </c>
      <c r="H659" s="8">
        <f>ROUND(J658*G659,2)</f>
        <v>0</v>
      </c>
      <c r="I659" s="79" t="str">
        <f>IF(ISBLANK('Modelo de oferta económica'!F659),"Es necesario completar el precio de esta partida, introduciendo un valor en la celda en naranja","")</f>
        <v>Es necesario completar el precio de esta partida, introduciendo un valor en la celda en naranja</v>
      </c>
    </row>
    <row r="660" spans="2:10" ht="22.5" customHeight="1" thickBot="1" x14ac:dyDescent="0.3">
      <c r="B660" s="156" t="s">
        <v>280</v>
      </c>
      <c r="C660" s="157"/>
      <c r="D660" s="157"/>
      <c r="E660" s="157"/>
      <c r="F660" s="157"/>
      <c r="G660" s="157"/>
      <c r="H660" s="158"/>
    </row>
    <row r="661" spans="2:10" ht="9.9499999999999993" customHeight="1" thickBot="1" x14ac:dyDescent="0.3">
      <c r="D661" s="11"/>
      <c r="E661"/>
      <c r="F661" s="51"/>
      <c r="G661"/>
      <c r="H661" s="1"/>
    </row>
    <row r="662" spans="2:10" ht="15.75" thickBot="1" x14ac:dyDescent="0.3">
      <c r="B662" s="145" t="s">
        <v>2</v>
      </c>
      <c r="C662" s="146"/>
      <c r="D662" s="146"/>
      <c r="E662" s="146"/>
      <c r="F662" s="57" t="s">
        <v>3</v>
      </c>
      <c r="G662" s="3" t="s">
        <v>4</v>
      </c>
      <c r="H662" s="42" t="s">
        <v>5</v>
      </c>
      <c r="J662" s="78">
        <f>ROUND(F663,2)</f>
        <v>0</v>
      </c>
    </row>
    <row r="663" spans="2:10" ht="27" customHeight="1" thickBot="1" x14ac:dyDescent="0.3">
      <c r="B663" s="5">
        <v>143</v>
      </c>
      <c r="C663" s="6" t="s">
        <v>10</v>
      </c>
      <c r="D663" s="159" t="s">
        <v>145</v>
      </c>
      <c r="E663" s="160"/>
      <c r="F663" s="75"/>
      <c r="G663" s="9">
        <v>15</v>
      </c>
      <c r="H663" s="8">
        <f>ROUND(J662*G663,2)</f>
        <v>0</v>
      </c>
      <c r="I663" s="79" t="str">
        <f>IF(ISBLANK('Modelo de oferta económica'!F663),"Es necesario completar el precio de esta partida, introduciendo un valor en la celda en naranja","")</f>
        <v>Es necesario completar el precio de esta partida, introduciendo un valor en la celda en naranja</v>
      </c>
    </row>
    <row r="664" spans="2:10" x14ac:dyDescent="0.25">
      <c r="B664" s="162" t="s">
        <v>146</v>
      </c>
      <c r="C664" s="163"/>
      <c r="D664" s="163"/>
      <c r="E664" s="163"/>
      <c r="F664" s="163"/>
      <c r="G664" s="163"/>
      <c r="H664" s="164"/>
    </row>
    <row r="665" spans="2:10" ht="37.5" customHeight="1" x14ac:dyDescent="0.25">
      <c r="B665" s="169" t="s">
        <v>93</v>
      </c>
      <c r="C665" s="170"/>
      <c r="D665" s="170"/>
      <c r="E665" s="170"/>
      <c r="F665" s="170"/>
      <c r="G665" s="170"/>
      <c r="H665" s="171"/>
    </row>
    <row r="666" spans="2:10" ht="24.75" customHeight="1" x14ac:dyDescent="0.25">
      <c r="B666" s="169" t="s">
        <v>147</v>
      </c>
      <c r="C666" s="170"/>
      <c r="D666" s="170"/>
      <c r="E666" s="170"/>
      <c r="F666" s="170"/>
      <c r="G666" s="170"/>
      <c r="H666" s="171"/>
    </row>
    <row r="667" spans="2:10" ht="15.75" thickBot="1" x14ac:dyDescent="0.3">
      <c r="B667" s="165" t="s">
        <v>148</v>
      </c>
      <c r="C667" s="166"/>
      <c r="D667" s="166"/>
      <c r="E667" s="166"/>
      <c r="F667" s="166"/>
      <c r="G667" s="166"/>
      <c r="H667" s="167"/>
    </row>
    <row r="668" spans="2:10" ht="9.9499999999999993" customHeight="1" thickBot="1" x14ac:dyDescent="0.3">
      <c r="D668" s="11"/>
      <c r="E668"/>
      <c r="F668" s="51"/>
      <c r="G668"/>
      <c r="H668" s="1"/>
    </row>
    <row r="669" spans="2:10" ht="15.75" thickBot="1" x14ac:dyDescent="0.3">
      <c r="B669" s="145" t="s">
        <v>2</v>
      </c>
      <c r="C669" s="146"/>
      <c r="D669" s="146"/>
      <c r="E669" s="146"/>
      <c r="F669" s="57" t="s">
        <v>3</v>
      </c>
      <c r="G669" s="3" t="s">
        <v>4</v>
      </c>
      <c r="H669" s="42" t="s">
        <v>5</v>
      </c>
      <c r="J669" s="78">
        <f>ROUND(F670,2)</f>
        <v>0</v>
      </c>
    </row>
    <row r="670" spans="2:10" ht="15.75" thickBot="1" x14ac:dyDescent="0.3">
      <c r="B670" s="5">
        <v>144</v>
      </c>
      <c r="C670" s="6" t="s">
        <v>10</v>
      </c>
      <c r="D670" s="159" t="s">
        <v>17</v>
      </c>
      <c r="E670" s="160"/>
      <c r="F670" s="75"/>
      <c r="G670" s="9">
        <v>95</v>
      </c>
      <c r="H670" s="8">
        <f>ROUND(J669*G670,2)</f>
        <v>0</v>
      </c>
      <c r="I670" s="79" t="str">
        <f>IF(ISBLANK('Modelo de oferta económica'!F670),"Es necesario completar el precio de esta partida, introduciendo un valor en la celda en naranja","")</f>
        <v>Es necesario completar el precio de esta partida, introduciendo un valor en la celda en naranja</v>
      </c>
    </row>
    <row r="671" spans="2:10" ht="35.25" customHeight="1" thickBot="1" x14ac:dyDescent="0.3">
      <c r="B671" s="156" t="s">
        <v>149</v>
      </c>
      <c r="C671" s="157"/>
      <c r="D671" s="157"/>
      <c r="E671" s="157"/>
      <c r="F671" s="157"/>
      <c r="G671" s="157"/>
      <c r="H671" s="158"/>
    </row>
    <row r="672" spans="2:10" ht="9.9499999999999993" customHeight="1" thickBot="1" x14ac:dyDescent="0.3">
      <c r="D672" s="11"/>
      <c r="E672"/>
      <c r="F672" s="51"/>
      <c r="G672"/>
      <c r="H672" s="1"/>
    </row>
    <row r="673" spans="2:10" ht="15.75" thickBot="1" x14ac:dyDescent="0.3">
      <c r="B673" s="145" t="s">
        <v>2</v>
      </c>
      <c r="C673" s="146"/>
      <c r="D673" s="146"/>
      <c r="E673" s="146"/>
      <c r="F673" s="57" t="s">
        <v>3</v>
      </c>
      <c r="G673" s="3" t="s">
        <v>4</v>
      </c>
      <c r="H673" s="42" t="s">
        <v>5</v>
      </c>
      <c r="J673" s="78">
        <f>ROUND(F674,2)</f>
        <v>0</v>
      </c>
    </row>
    <row r="674" spans="2:10" ht="15.75" thickBot="1" x14ac:dyDescent="0.3">
      <c r="B674" s="5">
        <v>145</v>
      </c>
      <c r="C674" s="6" t="s">
        <v>10</v>
      </c>
      <c r="D674" s="159" t="s">
        <v>24</v>
      </c>
      <c r="E674" s="160"/>
      <c r="F674" s="75"/>
      <c r="G674" s="9">
        <v>10</v>
      </c>
      <c r="H674" s="8">
        <f>ROUND(J673*G674,2)</f>
        <v>0</v>
      </c>
      <c r="I674" s="79" t="str">
        <f>IF(ISBLANK('Modelo de oferta económica'!F674),"Es necesario completar el precio de esta partida, introduciendo un valor en la celda en naranja","")</f>
        <v>Es necesario completar el precio de esta partida, introduciendo un valor en la celda en naranja</v>
      </c>
    </row>
    <row r="675" spans="2:10" ht="24.75" customHeight="1" thickBot="1" x14ac:dyDescent="0.3">
      <c r="B675" s="156" t="s">
        <v>64</v>
      </c>
      <c r="C675" s="157"/>
      <c r="D675" s="157"/>
      <c r="E675" s="157"/>
      <c r="F675" s="157"/>
      <c r="G675" s="157"/>
      <c r="H675" s="158"/>
    </row>
    <row r="676" spans="2:10" ht="9.9499999999999993" customHeight="1" thickBot="1" x14ac:dyDescent="0.3">
      <c r="D676" s="11"/>
      <c r="E676"/>
      <c r="F676" s="51"/>
      <c r="G676"/>
      <c r="H676" s="33"/>
    </row>
    <row r="677" spans="2:10" ht="15.75" thickBot="1" x14ac:dyDescent="0.3">
      <c r="B677" s="145" t="s">
        <v>2</v>
      </c>
      <c r="C677" s="146"/>
      <c r="D677" s="146"/>
      <c r="E677" s="146"/>
      <c r="F677" s="57" t="s">
        <v>279</v>
      </c>
      <c r="G677" s="3" t="s">
        <v>4</v>
      </c>
      <c r="H677" s="3" t="s">
        <v>5</v>
      </c>
      <c r="J677" s="78">
        <f>ROUND(F678,2)</f>
        <v>0</v>
      </c>
    </row>
    <row r="678" spans="2:10" ht="15.75" thickBot="1" x14ac:dyDescent="0.3">
      <c r="B678" s="5">
        <v>146</v>
      </c>
      <c r="C678" s="6" t="s">
        <v>278</v>
      </c>
      <c r="D678" s="159" t="s">
        <v>27</v>
      </c>
      <c r="E678" s="160"/>
      <c r="F678" s="75"/>
      <c r="G678" s="6">
        <v>1</v>
      </c>
      <c r="H678" s="8">
        <f>ROUND(J677*G678,2)</f>
        <v>0</v>
      </c>
      <c r="I678" s="79" t="str">
        <f>IF(ISBLANK('Modelo de oferta económica'!F678),"Es necesario completar el precio de esta partida, introduciendo un valor en la celda en naranja","")</f>
        <v>Es necesario completar el precio de esta partida, introduciendo un valor en la celda en naranja</v>
      </c>
    </row>
    <row r="679" spans="2:10" ht="15.75" thickBot="1" x14ac:dyDescent="0.3">
      <c r="B679" s="156" t="s">
        <v>28</v>
      </c>
      <c r="C679" s="157"/>
      <c r="D679" s="157"/>
      <c r="E679" s="157"/>
      <c r="F679" s="157"/>
      <c r="G679" s="157"/>
      <c r="H679" s="158"/>
    </row>
    <row r="680" spans="2:10" ht="9.9499999999999993" customHeight="1" thickBot="1" x14ac:dyDescent="0.3">
      <c r="D680" s="11"/>
      <c r="E680"/>
      <c r="F680" s="51"/>
      <c r="G680"/>
      <c r="H680" s="33"/>
    </row>
    <row r="681" spans="2:10" ht="15.75" thickBot="1" x14ac:dyDescent="0.3">
      <c r="B681" s="145" t="s">
        <v>2</v>
      </c>
      <c r="C681" s="146"/>
      <c r="D681" s="146"/>
      <c r="E681" s="146"/>
      <c r="F681" s="57" t="s">
        <v>3</v>
      </c>
      <c r="G681" s="3" t="s">
        <v>4</v>
      </c>
      <c r="H681" s="42" t="s">
        <v>5</v>
      </c>
      <c r="J681" s="78">
        <f>ROUND(F682,2)</f>
        <v>0</v>
      </c>
    </row>
    <row r="682" spans="2:10" ht="15.75" thickBot="1" x14ac:dyDescent="0.3">
      <c r="B682" s="5">
        <v>147</v>
      </c>
      <c r="C682" s="6" t="s">
        <v>29</v>
      </c>
      <c r="D682" s="159" t="s">
        <v>32</v>
      </c>
      <c r="E682" s="160"/>
      <c r="F682" s="75"/>
      <c r="G682" s="9">
        <v>172</v>
      </c>
      <c r="H682" s="8">
        <f>ROUND(J681*G682,2)</f>
        <v>0</v>
      </c>
      <c r="I682" s="79" t="str">
        <f>IF(ISBLANK('Modelo de oferta económica'!F682),"Es necesario completar el precio de esta partida, introduciendo un valor en la celda en naranja","")</f>
        <v>Es necesario completar el precio de esta partida, introduciendo un valor en la celda en naranja</v>
      </c>
    </row>
    <row r="683" spans="2:10" ht="15.75" thickBot="1" x14ac:dyDescent="0.3">
      <c r="B683" s="156" t="s">
        <v>150</v>
      </c>
      <c r="C683" s="157"/>
      <c r="D683" s="157"/>
      <c r="E683" s="157"/>
      <c r="F683" s="157"/>
      <c r="G683" s="157"/>
      <c r="H683" s="158"/>
    </row>
    <row r="684" spans="2:10" ht="9.9499999999999993" customHeight="1" thickBot="1" x14ac:dyDescent="0.3">
      <c r="D684" s="11"/>
      <c r="E684"/>
      <c r="F684" s="51"/>
      <c r="G684"/>
      <c r="H684" s="33"/>
    </row>
    <row r="685" spans="2:10" ht="15.75" thickBot="1" x14ac:dyDescent="0.3">
      <c r="B685" s="145" t="s">
        <v>2</v>
      </c>
      <c r="C685" s="146"/>
      <c r="D685" s="146"/>
      <c r="E685" s="146"/>
      <c r="F685" s="57" t="s">
        <v>279</v>
      </c>
      <c r="G685" s="3" t="s">
        <v>4</v>
      </c>
      <c r="H685" s="3" t="s">
        <v>5</v>
      </c>
      <c r="J685" s="78">
        <f>ROUND(F686,2)</f>
        <v>0</v>
      </c>
    </row>
    <row r="686" spans="2:10" ht="15.75" thickBot="1" x14ac:dyDescent="0.3">
      <c r="B686" s="5">
        <v>148</v>
      </c>
      <c r="C686" s="6" t="s">
        <v>278</v>
      </c>
      <c r="D686" s="159" t="s">
        <v>34</v>
      </c>
      <c r="E686" s="160"/>
      <c r="F686" s="75"/>
      <c r="G686" s="6">
        <v>1</v>
      </c>
      <c r="H686" s="8">
        <f>ROUND(J685*G686,2)</f>
        <v>0</v>
      </c>
      <c r="I686" s="79" t="str">
        <f>IF(ISBLANK('Modelo de oferta económica'!F686),"Es necesario completar el precio de esta partida, introduciendo un valor en la celda en naranja","")</f>
        <v>Es necesario completar el precio de esta partida, introduciendo un valor en la celda en naranja</v>
      </c>
    </row>
    <row r="687" spans="2:10" ht="15.75" thickBot="1" x14ac:dyDescent="0.3">
      <c r="B687" s="156" t="s">
        <v>35</v>
      </c>
      <c r="C687" s="157"/>
      <c r="D687" s="157"/>
      <c r="E687" s="157"/>
      <c r="F687" s="157"/>
      <c r="G687" s="157"/>
      <c r="H687" s="158"/>
    </row>
    <row r="688" spans="2:10" ht="9.9499999999999993" customHeight="1" thickBot="1" x14ac:dyDescent="0.3">
      <c r="D688" s="11"/>
      <c r="E688"/>
      <c r="F688" s="51"/>
      <c r="G688"/>
      <c r="H688" s="33"/>
    </row>
    <row r="689" spans="2:10" ht="15.75" thickBot="1" x14ac:dyDescent="0.3">
      <c r="B689" s="145" t="s">
        <v>2</v>
      </c>
      <c r="C689" s="146"/>
      <c r="D689" s="146"/>
      <c r="E689" s="146"/>
      <c r="F689" s="57" t="s">
        <v>3</v>
      </c>
      <c r="G689" s="3" t="s">
        <v>4</v>
      </c>
      <c r="H689" s="42" t="s">
        <v>5</v>
      </c>
      <c r="J689" s="78">
        <f>ROUND(F690,2)</f>
        <v>0</v>
      </c>
    </row>
    <row r="690" spans="2:10" ht="15.75" thickBot="1" x14ac:dyDescent="0.3">
      <c r="B690" s="5">
        <v>149</v>
      </c>
      <c r="C690" s="6" t="s">
        <v>29</v>
      </c>
      <c r="D690" s="159" t="s">
        <v>57</v>
      </c>
      <c r="E690" s="160"/>
      <c r="F690" s="75"/>
      <c r="G690" s="9">
        <v>4</v>
      </c>
      <c r="H690" s="8">
        <f>ROUND(J689*G690,2)</f>
        <v>0</v>
      </c>
      <c r="I690" s="79" t="str">
        <f>IF(ISBLANK('Modelo de oferta económica'!F690),"Es necesario completar el precio de esta partida, introduciendo un valor en la celda en naranja","")</f>
        <v>Es necesario completar el precio de esta partida, introduciendo un valor en la celda en naranja</v>
      </c>
    </row>
    <row r="691" spans="2:10" ht="15.75" thickBot="1" x14ac:dyDescent="0.3">
      <c r="B691" s="156" t="s">
        <v>37</v>
      </c>
      <c r="C691" s="157"/>
      <c r="D691" s="157"/>
      <c r="E691" s="157"/>
      <c r="F691" s="157"/>
      <c r="G691" s="157"/>
      <c r="H691" s="158"/>
    </row>
    <row r="692" spans="2:10" ht="9.9499999999999993" customHeight="1" thickBot="1" x14ac:dyDescent="0.3">
      <c r="D692" s="11"/>
      <c r="E692"/>
      <c r="F692" s="51"/>
      <c r="G692"/>
      <c r="H692" s="33"/>
    </row>
    <row r="693" spans="2:10" ht="15.75" thickBot="1" x14ac:dyDescent="0.3">
      <c r="B693" s="145" t="s">
        <v>2</v>
      </c>
      <c r="C693" s="146"/>
      <c r="D693" s="146"/>
      <c r="E693" s="146"/>
      <c r="F693" s="57" t="s">
        <v>3</v>
      </c>
      <c r="G693" s="3" t="s">
        <v>4</v>
      </c>
      <c r="H693" s="3" t="s">
        <v>5</v>
      </c>
      <c r="J693" s="78">
        <f>ROUND(F694,2)</f>
        <v>0</v>
      </c>
    </row>
    <row r="694" spans="2:10" ht="15.75" thickBot="1" x14ac:dyDescent="0.3">
      <c r="B694" s="5">
        <v>150</v>
      </c>
      <c r="C694" s="6" t="s">
        <v>29</v>
      </c>
      <c r="D694" s="159" t="s">
        <v>38</v>
      </c>
      <c r="E694" s="160"/>
      <c r="F694" s="75"/>
      <c r="G694" s="9">
        <v>1</v>
      </c>
      <c r="H694" s="8">
        <f>ROUND(J693*G694,2)</f>
        <v>0</v>
      </c>
      <c r="I694" s="79" t="str">
        <f>IF(ISBLANK('Modelo de oferta económica'!F694),"Es necesario completar el precio de esta partida, introduciendo un valor en la celda en naranja","")</f>
        <v>Es necesario completar el precio de esta partida, introduciendo un valor en la celda en naranja</v>
      </c>
    </row>
    <row r="695" spans="2:10" ht="15.75" thickBot="1" x14ac:dyDescent="0.3">
      <c r="B695" s="156" t="s">
        <v>39</v>
      </c>
      <c r="C695" s="157"/>
      <c r="D695" s="157"/>
      <c r="E695" s="157"/>
      <c r="F695" s="157"/>
      <c r="G695" s="157"/>
      <c r="H695" s="158"/>
    </row>
    <row r="696" spans="2:10" ht="15.75" thickBot="1" x14ac:dyDescent="0.3"/>
    <row r="697" spans="2:10" ht="15.75" thickBot="1" x14ac:dyDescent="0.3">
      <c r="B697" s="152" t="s">
        <v>151</v>
      </c>
      <c r="C697" s="153"/>
      <c r="D697" s="154" t="s">
        <v>152</v>
      </c>
      <c r="E697" s="155"/>
      <c r="F697" s="155"/>
      <c r="G697" s="155"/>
      <c r="H697" s="38">
        <f>+H700+H705+H709+H714+H718+H722+H726+H730+H734+H738+H742+H746+H750+H754+H758</f>
        <v>0</v>
      </c>
      <c r="I697" s="76">
        <f>COUNTIF(I700:I758,"Es necesario completar el precio de esta partida, introduciendo un valor en la celda en naranja")</f>
        <v>15</v>
      </c>
    </row>
    <row r="698" spans="2:10" ht="9.9499999999999993" customHeight="1" thickBot="1" x14ac:dyDescent="0.3">
      <c r="E698"/>
      <c r="F698" s="51"/>
      <c r="G698"/>
      <c r="H698" s="1"/>
    </row>
    <row r="699" spans="2:10" ht="15.75" thickBot="1" x14ac:dyDescent="0.3">
      <c r="B699" s="145" t="s">
        <v>2</v>
      </c>
      <c r="C699" s="146"/>
      <c r="D699" s="146"/>
      <c r="E699" s="146"/>
      <c r="F699" s="57" t="s">
        <v>279</v>
      </c>
      <c r="G699" s="3" t="s">
        <v>4</v>
      </c>
      <c r="H699" s="3" t="s">
        <v>5</v>
      </c>
      <c r="J699" s="78">
        <f>ROUND(F700,2)</f>
        <v>0</v>
      </c>
    </row>
    <row r="700" spans="2:10" ht="15.75" thickBot="1" x14ac:dyDescent="0.3">
      <c r="B700" s="5">
        <v>151</v>
      </c>
      <c r="C700" s="6" t="s">
        <v>278</v>
      </c>
      <c r="D700" s="159" t="s">
        <v>7</v>
      </c>
      <c r="E700" s="160"/>
      <c r="F700" s="75"/>
      <c r="G700" s="6">
        <v>1</v>
      </c>
      <c r="H700" s="8">
        <f>ROUND(J699*G700,2)</f>
        <v>0</v>
      </c>
      <c r="I700" s="79" t="str">
        <f>IF(ISBLANK('Modelo de oferta económica'!F700),"Es necesario completar el precio de esta partida, introduciendo un valor en la celda en naranja","")</f>
        <v>Es necesario completar el precio de esta partida, introduciendo un valor en la celda en naranja</v>
      </c>
    </row>
    <row r="701" spans="2:10" ht="22.5" customHeight="1" x14ac:dyDescent="0.25">
      <c r="B701" s="162" t="s">
        <v>42</v>
      </c>
      <c r="C701" s="163"/>
      <c r="D701" s="163"/>
      <c r="E701" s="163"/>
      <c r="F701" s="163"/>
      <c r="G701" s="163"/>
      <c r="H701" s="164"/>
    </row>
    <row r="702" spans="2:10" ht="15.75" thickBot="1" x14ac:dyDescent="0.3">
      <c r="B702" s="165" t="s">
        <v>119</v>
      </c>
      <c r="C702" s="166"/>
      <c r="D702" s="166"/>
      <c r="E702" s="166"/>
      <c r="F702" s="166"/>
      <c r="G702" s="166"/>
      <c r="H702" s="167"/>
    </row>
    <row r="703" spans="2:10" ht="9.9499999999999993" customHeight="1" thickBot="1" x14ac:dyDescent="0.3">
      <c r="E703"/>
      <c r="F703" s="51"/>
      <c r="G703"/>
      <c r="H703" s="1"/>
    </row>
    <row r="704" spans="2:10" ht="15.75" thickBot="1" x14ac:dyDescent="0.3">
      <c r="B704" s="145" t="s">
        <v>2</v>
      </c>
      <c r="C704" s="146"/>
      <c r="D704" s="146"/>
      <c r="E704" s="146"/>
      <c r="F704" s="57" t="s">
        <v>279</v>
      </c>
      <c r="G704" s="3" t="s">
        <v>4</v>
      </c>
      <c r="H704" s="3" t="s">
        <v>5</v>
      </c>
      <c r="J704" s="78">
        <f>ROUND(F705,2)</f>
        <v>0</v>
      </c>
    </row>
    <row r="705" spans="2:10" ht="15.75" thickBot="1" x14ac:dyDescent="0.3">
      <c r="B705" s="5">
        <v>152</v>
      </c>
      <c r="C705" s="6" t="s">
        <v>278</v>
      </c>
      <c r="D705" s="159" t="s">
        <v>9</v>
      </c>
      <c r="E705" s="160"/>
      <c r="F705" s="75"/>
      <c r="G705" s="6">
        <v>1</v>
      </c>
      <c r="H705" s="8">
        <f>ROUND(J704*G705,2)</f>
        <v>0</v>
      </c>
      <c r="I705" s="79" t="str">
        <f>IF(ISBLANK('Modelo de oferta económica'!F705),"Es necesario completar el precio de esta partida, introduciendo un valor en la celda en naranja","")</f>
        <v>Es necesario completar el precio de esta partida, introduciendo un valor en la celda en naranja</v>
      </c>
    </row>
    <row r="706" spans="2:10" ht="36" customHeight="1" thickBot="1" x14ac:dyDescent="0.3">
      <c r="B706" s="156" t="s">
        <v>280</v>
      </c>
      <c r="C706" s="157"/>
      <c r="D706" s="157"/>
      <c r="E706" s="157"/>
      <c r="F706" s="157"/>
      <c r="G706" s="157"/>
      <c r="H706" s="158"/>
    </row>
    <row r="707" spans="2:10" ht="9.9499999999999993" customHeight="1" thickBot="1" x14ac:dyDescent="0.3">
      <c r="D707" s="11"/>
      <c r="E707"/>
      <c r="F707" s="51"/>
      <c r="G707"/>
      <c r="H707" s="1"/>
    </row>
    <row r="708" spans="2:10" ht="15.75" thickBot="1" x14ac:dyDescent="0.3">
      <c r="B708" s="145" t="s">
        <v>2</v>
      </c>
      <c r="C708" s="146"/>
      <c r="D708" s="146"/>
      <c r="E708" s="146"/>
      <c r="F708" s="57" t="s">
        <v>3</v>
      </c>
      <c r="G708" s="3" t="s">
        <v>4</v>
      </c>
      <c r="H708" s="42" t="s">
        <v>5</v>
      </c>
      <c r="J708" s="78">
        <f>ROUND(F709,2)</f>
        <v>0</v>
      </c>
    </row>
    <row r="709" spans="2:10" ht="24" customHeight="1" thickBot="1" x14ac:dyDescent="0.3">
      <c r="B709" s="5">
        <v>153</v>
      </c>
      <c r="C709" s="6" t="s">
        <v>10</v>
      </c>
      <c r="D709" s="159" t="s">
        <v>84</v>
      </c>
      <c r="E709" s="160"/>
      <c r="F709" s="75"/>
      <c r="G709" s="9">
        <v>59</v>
      </c>
      <c r="H709" s="8">
        <f>ROUND(J708*G709,2)</f>
        <v>0</v>
      </c>
      <c r="I709" s="79" t="str">
        <f>IF(ISBLANK('Modelo de oferta económica'!F709),"Es necesario completar el precio de esta partida, introduciendo un valor en la celda en naranja","")</f>
        <v>Es necesario completar el precio de esta partida, introduciendo un valor en la celda en naranja</v>
      </c>
    </row>
    <row r="710" spans="2:10" ht="43.5" customHeight="1" x14ac:dyDescent="0.25">
      <c r="B710" s="162" t="s">
        <v>153</v>
      </c>
      <c r="C710" s="163"/>
      <c r="D710" s="163"/>
      <c r="E710" s="163"/>
      <c r="F710" s="163"/>
      <c r="G710" s="163"/>
      <c r="H710" s="164"/>
    </row>
    <row r="711" spans="2:10" ht="15.75" thickBot="1" x14ac:dyDescent="0.3">
      <c r="B711" s="165" t="s">
        <v>154</v>
      </c>
      <c r="C711" s="166"/>
      <c r="D711" s="166"/>
      <c r="E711" s="166"/>
      <c r="F711" s="166"/>
      <c r="G711" s="166"/>
      <c r="H711" s="167"/>
    </row>
    <row r="712" spans="2:10" ht="9.9499999999999993" customHeight="1" thickBot="1" x14ac:dyDescent="0.3">
      <c r="D712" s="11"/>
      <c r="E712"/>
      <c r="F712" s="51"/>
      <c r="G712"/>
      <c r="H712" s="1"/>
    </row>
    <row r="713" spans="2:10" ht="15.75" thickBot="1" x14ac:dyDescent="0.3">
      <c r="B713" s="145" t="s">
        <v>2</v>
      </c>
      <c r="C713" s="146"/>
      <c r="D713" s="146"/>
      <c r="E713" s="146"/>
      <c r="F713" s="57" t="s">
        <v>3</v>
      </c>
      <c r="G713" s="3" t="s">
        <v>4</v>
      </c>
      <c r="H713" s="42" t="s">
        <v>5</v>
      </c>
      <c r="J713" s="78">
        <f>ROUND(F714,2)</f>
        <v>0</v>
      </c>
    </row>
    <row r="714" spans="2:10" ht="15.75" thickBot="1" x14ac:dyDescent="0.3">
      <c r="B714" s="5">
        <v>154</v>
      </c>
      <c r="C714" s="6" t="s">
        <v>10</v>
      </c>
      <c r="D714" s="159" t="s">
        <v>17</v>
      </c>
      <c r="E714" s="160"/>
      <c r="F714" s="75"/>
      <c r="G714" s="9">
        <v>220</v>
      </c>
      <c r="H714" s="8">
        <f>ROUND(J713*G714,2)</f>
        <v>0</v>
      </c>
      <c r="I714" s="79" t="str">
        <f>IF(ISBLANK('Modelo de oferta económica'!F714),"Es necesario completar el precio de esta partida, introduciendo un valor en la celda en naranja","")</f>
        <v>Es necesario completar el precio de esta partida, introduciendo un valor en la celda en naranja</v>
      </c>
    </row>
    <row r="715" spans="2:10" ht="39" customHeight="1" thickBot="1" x14ac:dyDescent="0.3">
      <c r="B715" s="156" t="s">
        <v>21</v>
      </c>
      <c r="C715" s="157"/>
      <c r="D715" s="157"/>
      <c r="E715" s="157"/>
      <c r="F715" s="157"/>
      <c r="G715" s="157"/>
      <c r="H715" s="158"/>
    </row>
    <row r="716" spans="2:10" ht="9.9499999999999993" customHeight="1" thickBot="1" x14ac:dyDescent="0.3">
      <c r="D716" s="11"/>
      <c r="E716"/>
      <c r="F716" s="51"/>
      <c r="G716"/>
      <c r="H716" s="1"/>
    </row>
    <row r="717" spans="2:10" ht="15.75" thickBot="1" x14ac:dyDescent="0.3">
      <c r="B717" s="145" t="s">
        <v>2</v>
      </c>
      <c r="C717" s="146"/>
      <c r="D717" s="146"/>
      <c r="E717" s="146"/>
      <c r="F717" s="57" t="s">
        <v>3</v>
      </c>
      <c r="G717" s="3" t="s">
        <v>4</v>
      </c>
      <c r="H717" s="42" t="s">
        <v>5</v>
      </c>
      <c r="J717" s="78">
        <f>ROUND(F718,2)</f>
        <v>0</v>
      </c>
    </row>
    <row r="718" spans="2:10" ht="15.75" thickBot="1" x14ac:dyDescent="0.3">
      <c r="B718" s="5">
        <v>155</v>
      </c>
      <c r="C718" s="6" t="s">
        <v>10</v>
      </c>
      <c r="D718" s="159" t="s">
        <v>17</v>
      </c>
      <c r="E718" s="160"/>
      <c r="F718" s="75"/>
      <c r="G718" s="9">
        <v>150</v>
      </c>
      <c r="H718" s="8">
        <f>ROUND(J717*G718,2)</f>
        <v>0</v>
      </c>
      <c r="I718" s="79" t="str">
        <f>IF(ISBLANK('Modelo de oferta económica'!F718),"Es necesario completar el precio de esta partida, introduciendo un valor en la celda en naranja","")</f>
        <v>Es necesario completar el precio de esta partida, introduciendo un valor en la celda en naranja</v>
      </c>
    </row>
    <row r="719" spans="2:10" ht="36" customHeight="1" thickBot="1" x14ac:dyDescent="0.3">
      <c r="B719" s="156" t="s">
        <v>155</v>
      </c>
      <c r="C719" s="157"/>
      <c r="D719" s="157"/>
      <c r="E719" s="157"/>
      <c r="F719" s="157"/>
      <c r="G719" s="157"/>
      <c r="H719" s="158"/>
    </row>
    <row r="720" spans="2:10" ht="9.9499999999999993" customHeight="1" thickBot="1" x14ac:dyDescent="0.3">
      <c r="B720" s="12"/>
      <c r="C720" s="12"/>
      <c r="D720" s="12"/>
      <c r="E720" s="12"/>
      <c r="F720" s="52"/>
      <c r="G720" s="12"/>
      <c r="H720" s="12"/>
    </row>
    <row r="721" spans="2:10" ht="15.75" thickBot="1" x14ac:dyDescent="0.3">
      <c r="B721" s="145" t="s">
        <v>2</v>
      </c>
      <c r="C721" s="146"/>
      <c r="D721" s="146"/>
      <c r="E721" s="146"/>
      <c r="F721" s="57" t="s">
        <v>3</v>
      </c>
      <c r="G721" s="3" t="s">
        <v>4</v>
      </c>
      <c r="H721" s="3" t="s">
        <v>5</v>
      </c>
      <c r="J721" s="78">
        <f>ROUND(F722,2)</f>
        <v>0</v>
      </c>
    </row>
    <row r="722" spans="2:10" ht="15.75" thickBot="1" x14ac:dyDescent="0.3">
      <c r="B722" s="5">
        <v>156</v>
      </c>
      <c r="C722" s="31" t="s">
        <v>10</v>
      </c>
      <c r="D722" s="159" t="s">
        <v>24</v>
      </c>
      <c r="E722" s="160"/>
      <c r="F722" s="75"/>
      <c r="G722" s="9">
        <v>20</v>
      </c>
      <c r="H722" s="8">
        <f>ROUND(J721*G722,2)</f>
        <v>0</v>
      </c>
      <c r="I722" s="79" t="str">
        <f>IF(ISBLANK('Modelo de oferta económica'!F722),"Es necesario completar el precio de esta partida, introduciendo un valor en la celda en naranja","")</f>
        <v>Es necesario completar el precio de esta partida, introduciendo un valor en la celda en naranja</v>
      </c>
      <c r="J722" s="82"/>
    </row>
    <row r="723" spans="2:10" ht="27.75" customHeight="1" thickBot="1" x14ac:dyDescent="0.3">
      <c r="B723" s="156" t="s">
        <v>64</v>
      </c>
      <c r="C723" s="157"/>
      <c r="D723" s="157"/>
      <c r="E723" s="157"/>
      <c r="F723" s="157"/>
      <c r="G723" s="157"/>
      <c r="H723" s="158"/>
    </row>
    <row r="724" spans="2:10" ht="9.9499999999999993" customHeight="1" thickBot="1" x14ac:dyDescent="0.3">
      <c r="B724" s="2"/>
      <c r="C724" s="32"/>
      <c r="D724" s="10"/>
      <c r="E724" s="20"/>
      <c r="F724" s="53"/>
      <c r="G724" s="21"/>
      <c r="H724" s="20"/>
    </row>
    <row r="725" spans="2:10" ht="15.75" thickBot="1" x14ac:dyDescent="0.3">
      <c r="B725" s="145" t="s">
        <v>2</v>
      </c>
      <c r="C725" s="146"/>
      <c r="D725" s="146"/>
      <c r="E725" s="146"/>
      <c r="F725" s="57" t="s">
        <v>3</v>
      </c>
      <c r="G725" s="3" t="s">
        <v>4</v>
      </c>
      <c r="H725" s="3" t="s">
        <v>5</v>
      </c>
      <c r="J725" s="78">
        <f>ROUND(F726,2)</f>
        <v>0</v>
      </c>
    </row>
    <row r="726" spans="2:10" ht="15.75" thickBot="1" x14ac:dyDescent="0.3">
      <c r="B726" s="5">
        <v>157</v>
      </c>
      <c r="C726" s="6" t="s">
        <v>29</v>
      </c>
      <c r="D726" s="159" t="s">
        <v>104</v>
      </c>
      <c r="E726" s="160"/>
      <c r="F726" s="75"/>
      <c r="G726" s="9">
        <v>1</v>
      </c>
      <c r="H726" s="8">
        <f>ROUND(J725*G726,2)</f>
        <v>0</v>
      </c>
      <c r="I726" s="79" t="str">
        <f>IF(ISBLANK('Modelo de oferta económica'!F726),"Es necesario completar el precio de esta partida, introduciendo un valor en la celda en naranja","")</f>
        <v>Es necesario completar el precio de esta partida, introduciendo un valor en la celda en naranja</v>
      </c>
    </row>
    <row r="727" spans="2:10" ht="35.25" customHeight="1" thickBot="1" x14ac:dyDescent="0.3">
      <c r="B727" s="156" t="s">
        <v>156</v>
      </c>
      <c r="C727" s="157"/>
      <c r="D727" s="157"/>
      <c r="E727" s="157"/>
      <c r="F727" s="157"/>
      <c r="G727" s="157"/>
      <c r="H727" s="158"/>
    </row>
    <row r="728" spans="2:10" ht="9.9499999999999993" customHeight="1" thickBot="1" x14ac:dyDescent="0.3">
      <c r="C728" s="1"/>
      <c r="D728" s="11"/>
      <c r="E728"/>
      <c r="F728" s="51"/>
      <c r="G728"/>
      <c r="H728"/>
    </row>
    <row r="729" spans="2:10" ht="15.75" thickBot="1" x14ac:dyDescent="0.3">
      <c r="B729" s="145" t="s">
        <v>2</v>
      </c>
      <c r="C729" s="146"/>
      <c r="D729" s="146"/>
      <c r="E729" s="146"/>
      <c r="F729" s="57" t="s">
        <v>3</v>
      </c>
      <c r="G729" s="3" t="s">
        <v>4</v>
      </c>
      <c r="H729" s="3" t="s">
        <v>5</v>
      </c>
      <c r="J729" s="78">
        <f>ROUND(F730,2)</f>
        <v>0</v>
      </c>
    </row>
    <row r="730" spans="2:10" ht="15.75" thickBot="1" x14ac:dyDescent="0.3">
      <c r="B730" s="5">
        <v>158</v>
      </c>
      <c r="C730" s="6" t="s">
        <v>29</v>
      </c>
      <c r="D730" s="159" t="s">
        <v>157</v>
      </c>
      <c r="E730" s="160"/>
      <c r="F730" s="75"/>
      <c r="G730" s="9">
        <v>4</v>
      </c>
      <c r="H730" s="8">
        <f>ROUND(J729*G730,2)</f>
        <v>0</v>
      </c>
      <c r="I730" s="79" t="str">
        <f>IF(ISBLANK('Modelo de oferta económica'!F730),"Es necesario completar el precio de esta partida, introduciendo un valor en la celda en naranja","")</f>
        <v>Es necesario completar el precio de esta partida, introduciendo un valor en la celda en naranja</v>
      </c>
    </row>
    <row r="731" spans="2:10" ht="15.75" thickBot="1" x14ac:dyDescent="0.3">
      <c r="B731" s="156" t="s">
        <v>158</v>
      </c>
      <c r="C731" s="157"/>
      <c r="D731" s="157"/>
      <c r="E731" s="157"/>
      <c r="F731" s="157"/>
      <c r="G731" s="157"/>
      <c r="H731" s="158"/>
    </row>
    <row r="732" spans="2:10" ht="9.9499999999999993" customHeight="1" thickBot="1" x14ac:dyDescent="0.3">
      <c r="C732" s="1"/>
      <c r="D732" s="11"/>
      <c r="E732"/>
      <c r="F732" s="51"/>
      <c r="G732"/>
      <c r="H732"/>
    </row>
    <row r="733" spans="2:10" ht="15.75" thickBot="1" x14ac:dyDescent="0.3">
      <c r="B733" s="145" t="s">
        <v>2</v>
      </c>
      <c r="C733" s="146"/>
      <c r="D733" s="146"/>
      <c r="E733" s="146"/>
      <c r="F733" s="57" t="s">
        <v>3</v>
      </c>
      <c r="G733" s="3" t="s">
        <v>4</v>
      </c>
      <c r="H733" s="3" t="s">
        <v>5</v>
      </c>
      <c r="J733" s="78">
        <f>ROUND(F734,2)</f>
        <v>0</v>
      </c>
    </row>
    <row r="734" spans="2:10" ht="15.75" thickBot="1" x14ac:dyDescent="0.3">
      <c r="B734" s="5">
        <v>159</v>
      </c>
      <c r="C734" s="6" t="s">
        <v>29</v>
      </c>
      <c r="D734" s="159" t="s">
        <v>72</v>
      </c>
      <c r="E734" s="160"/>
      <c r="F734" s="75"/>
      <c r="G734" s="9">
        <v>3</v>
      </c>
      <c r="H734" s="8">
        <f>ROUND(J733*G734,2)</f>
        <v>0</v>
      </c>
      <c r="I734" s="79" t="str">
        <f>IF(ISBLANK('Modelo de oferta económica'!F734),"Es necesario completar el precio de esta partida, introduciendo un valor en la celda en naranja","")</f>
        <v>Es necesario completar el precio de esta partida, introduciendo un valor en la celda en naranja</v>
      </c>
    </row>
    <row r="735" spans="2:10" ht="15.75" thickBot="1" x14ac:dyDescent="0.3">
      <c r="B735" s="156" t="s">
        <v>159</v>
      </c>
      <c r="C735" s="157"/>
      <c r="D735" s="157"/>
      <c r="E735" s="157"/>
      <c r="F735" s="157"/>
      <c r="G735" s="157"/>
      <c r="H735" s="158"/>
    </row>
    <row r="736" spans="2:10" ht="9.9499999999999993" customHeight="1" thickBot="1" x14ac:dyDescent="0.3">
      <c r="C736" s="1"/>
      <c r="D736" s="11"/>
      <c r="E736"/>
      <c r="F736" s="51"/>
      <c r="G736"/>
      <c r="H736"/>
    </row>
    <row r="737" spans="2:10" ht="15.75" thickBot="1" x14ac:dyDescent="0.3">
      <c r="B737" s="145" t="s">
        <v>2</v>
      </c>
      <c r="C737" s="146"/>
      <c r="D737" s="146"/>
      <c r="E737" s="146"/>
      <c r="F737" s="57" t="s">
        <v>279</v>
      </c>
      <c r="G737" s="3" t="s">
        <v>4</v>
      </c>
      <c r="H737" s="3" t="s">
        <v>5</v>
      </c>
      <c r="J737" s="78">
        <f>ROUND(F738,2)</f>
        <v>0</v>
      </c>
    </row>
    <row r="738" spans="2:10" ht="15.75" thickBot="1" x14ac:dyDescent="0.3">
      <c r="B738" s="5">
        <v>160</v>
      </c>
      <c r="C738" s="31" t="s">
        <v>278</v>
      </c>
      <c r="D738" s="159" t="s">
        <v>27</v>
      </c>
      <c r="E738" s="160"/>
      <c r="F738" s="75"/>
      <c r="G738" s="6">
        <v>1</v>
      </c>
      <c r="H738" s="8">
        <f>ROUND(J737*G738,2)</f>
        <v>0</v>
      </c>
      <c r="I738" s="79" t="str">
        <f>IF(ISBLANK('Modelo de oferta económica'!F738),"Es necesario completar el precio de esta partida, introduciendo un valor en la celda en naranja","")</f>
        <v>Es necesario completar el precio de esta partida, introduciendo un valor en la celda en naranja</v>
      </c>
    </row>
    <row r="739" spans="2:10" ht="15.75" thickBot="1" x14ac:dyDescent="0.3">
      <c r="B739" s="156" t="s">
        <v>28</v>
      </c>
      <c r="C739" s="157"/>
      <c r="D739" s="157"/>
      <c r="E739" s="157"/>
      <c r="F739" s="157"/>
      <c r="G739" s="157"/>
      <c r="H739" s="158"/>
    </row>
    <row r="740" spans="2:10" ht="9.9499999999999993" customHeight="1" thickBot="1" x14ac:dyDescent="0.3">
      <c r="B740" s="18"/>
      <c r="C740" s="1"/>
      <c r="D740" s="11"/>
      <c r="E740"/>
      <c r="F740" s="51"/>
      <c r="G740"/>
      <c r="H740"/>
    </row>
    <row r="741" spans="2:10" ht="15.75" thickBot="1" x14ac:dyDescent="0.3">
      <c r="B741" s="145" t="s">
        <v>2</v>
      </c>
      <c r="C741" s="146"/>
      <c r="D741" s="146"/>
      <c r="E741" s="146"/>
      <c r="F741" s="57" t="s">
        <v>3</v>
      </c>
      <c r="G741" s="3" t="s">
        <v>4</v>
      </c>
      <c r="H741" s="3" t="s">
        <v>5</v>
      </c>
      <c r="J741" s="78">
        <f>ROUND(F742,2)</f>
        <v>0</v>
      </c>
    </row>
    <row r="742" spans="2:10" ht="15.75" thickBot="1" x14ac:dyDescent="0.3">
      <c r="B742" s="5">
        <v>161</v>
      </c>
      <c r="C742" s="6" t="s">
        <v>29</v>
      </c>
      <c r="D742" s="159" t="s">
        <v>30</v>
      </c>
      <c r="E742" s="160"/>
      <c r="F742" s="75"/>
      <c r="G742" s="9">
        <v>26</v>
      </c>
      <c r="H742" s="8">
        <f>ROUND(J741*G742,2)</f>
        <v>0</v>
      </c>
      <c r="I742" s="79" t="str">
        <f>IF(ISBLANK('Modelo de oferta económica'!F742),"Es necesario completar el precio de esta partida, introduciendo un valor en la celda en naranja","")</f>
        <v>Es necesario completar el precio de esta partida, introduciendo un valor en la celda en naranja</v>
      </c>
    </row>
    <row r="743" spans="2:10" ht="15.75" thickBot="1" x14ac:dyDescent="0.3">
      <c r="B743" s="156" t="s">
        <v>31</v>
      </c>
      <c r="C743" s="157"/>
      <c r="D743" s="157"/>
      <c r="E743" s="157"/>
      <c r="F743" s="157"/>
      <c r="G743" s="157"/>
      <c r="H743" s="158"/>
    </row>
    <row r="744" spans="2:10" ht="9.9499999999999993" customHeight="1" thickBot="1" x14ac:dyDescent="0.3">
      <c r="C744" s="1"/>
      <c r="D744" s="11"/>
      <c r="E744"/>
      <c r="F744" s="51"/>
      <c r="G744"/>
      <c r="H744"/>
    </row>
    <row r="745" spans="2:10" ht="15.75" thickBot="1" x14ac:dyDescent="0.3">
      <c r="B745" s="145" t="s">
        <v>2</v>
      </c>
      <c r="C745" s="146"/>
      <c r="D745" s="146"/>
      <c r="E745" s="146"/>
      <c r="F745" s="57" t="s">
        <v>3</v>
      </c>
      <c r="G745" s="3" t="s">
        <v>4</v>
      </c>
      <c r="H745" s="3" t="s">
        <v>5</v>
      </c>
      <c r="J745" s="78">
        <f>ROUND(F746,2)</f>
        <v>0</v>
      </c>
    </row>
    <row r="746" spans="2:10" ht="15.75" thickBot="1" x14ac:dyDescent="0.3">
      <c r="B746" s="5">
        <v>162</v>
      </c>
      <c r="C746" s="6" t="s">
        <v>29</v>
      </c>
      <c r="D746" s="159" t="s">
        <v>32</v>
      </c>
      <c r="E746" s="160"/>
      <c r="F746" s="75"/>
      <c r="G746" s="9">
        <v>58</v>
      </c>
      <c r="H746" s="8">
        <f>ROUND(J745*G746,2)</f>
        <v>0</v>
      </c>
      <c r="I746" s="79" t="str">
        <f>IF(ISBLANK('Modelo de oferta económica'!F746),"Es necesario completar el precio de esta partida, introduciendo un valor en la celda en naranja","")</f>
        <v>Es necesario completar el precio de esta partida, introduciendo un valor en la celda en naranja</v>
      </c>
    </row>
    <row r="747" spans="2:10" ht="15.75" thickBot="1" x14ac:dyDescent="0.3">
      <c r="B747" s="156" t="s">
        <v>160</v>
      </c>
      <c r="C747" s="157"/>
      <c r="D747" s="157"/>
      <c r="E747" s="157"/>
      <c r="F747" s="157"/>
      <c r="G747" s="157"/>
      <c r="H747" s="158"/>
    </row>
    <row r="748" spans="2:10" ht="9.9499999999999993" customHeight="1" thickBot="1" x14ac:dyDescent="0.3">
      <c r="B748" s="7"/>
      <c r="C748" s="1"/>
      <c r="D748" s="26"/>
      <c r="E748" s="7"/>
      <c r="F748" s="54"/>
      <c r="G748" s="7"/>
      <c r="H748" s="7"/>
    </row>
    <row r="749" spans="2:10" ht="15.75" thickBot="1" x14ac:dyDescent="0.3">
      <c r="B749" s="145" t="s">
        <v>2</v>
      </c>
      <c r="C749" s="146"/>
      <c r="D749" s="146"/>
      <c r="E749" s="146"/>
      <c r="F749" s="57" t="s">
        <v>279</v>
      </c>
      <c r="G749" s="3" t="s">
        <v>4</v>
      </c>
      <c r="H749" s="3" t="s">
        <v>5</v>
      </c>
      <c r="J749" s="78">
        <f>ROUND(F750,2)</f>
        <v>0</v>
      </c>
    </row>
    <row r="750" spans="2:10" ht="15.75" thickBot="1" x14ac:dyDescent="0.3">
      <c r="B750" s="5">
        <v>163</v>
      </c>
      <c r="C750" s="31" t="s">
        <v>278</v>
      </c>
      <c r="D750" s="159" t="s">
        <v>34</v>
      </c>
      <c r="E750" s="160"/>
      <c r="F750" s="75"/>
      <c r="G750" s="6">
        <v>1</v>
      </c>
      <c r="H750" s="8">
        <f>ROUND(J749*G750,2)</f>
        <v>0</v>
      </c>
      <c r="I750" s="79" t="str">
        <f>IF(ISBLANK('Modelo de oferta económica'!F750),"Es necesario completar el precio de esta partida, introduciendo un valor en la celda en naranja","")</f>
        <v>Es necesario completar el precio de esta partida, introduciendo un valor en la celda en naranja</v>
      </c>
    </row>
    <row r="751" spans="2:10" ht="15.75" thickBot="1" x14ac:dyDescent="0.3">
      <c r="B751" s="156" t="s">
        <v>35</v>
      </c>
      <c r="C751" s="157"/>
      <c r="D751" s="157"/>
      <c r="E751" s="157"/>
      <c r="F751" s="157"/>
      <c r="G751" s="157"/>
      <c r="H751" s="158"/>
    </row>
    <row r="752" spans="2:10" ht="9.9499999999999993" customHeight="1" thickBot="1" x14ac:dyDescent="0.3">
      <c r="B752" s="21"/>
      <c r="C752" s="33"/>
      <c r="D752" s="11"/>
      <c r="E752"/>
      <c r="F752" s="51"/>
      <c r="G752"/>
      <c r="H752"/>
    </row>
    <row r="753" spans="2:10" ht="15.75" thickBot="1" x14ac:dyDescent="0.3">
      <c r="B753" s="145" t="s">
        <v>2</v>
      </c>
      <c r="C753" s="146"/>
      <c r="D753" s="146"/>
      <c r="E753" s="146"/>
      <c r="F753" s="57" t="s">
        <v>3</v>
      </c>
      <c r="G753" s="3" t="s">
        <v>4</v>
      </c>
      <c r="H753" s="3" t="s">
        <v>5</v>
      </c>
      <c r="J753" s="78">
        <f>ROUND(F754,2)</f>
        <v>0</v>
      </c>
    </row>
    <row r="754" spans="2:10" ht="15.75" thickBot="1" x14ac:dyDescent="0.3">
      <c r="B754" s="5">
        <v>164</v>
      </c>
      <c r="C754" s="6" t="s">
        <v>29</v>
      </c>
      <c r="D754" s="160" t="s">
        <v>57</v>
      </c>
      <c r="E754" s="160"/>
      <c r="F754" s="75"/>
      <c r="G754" s="9">
        <v>3</v>
      </c>
      <c r="H754" s="8">
        <f>ROUND(J753*G754,2)</f>
        <v>0</v>
      </c>
      <c r="I754" s="79" t="str">
        <f>IF(ISBLANK('Modelo de oferta económica'!F754),"Es necesario completar el precio de esta partida, introduciendo un valor en la celda en naranja","")</f>
        <v>Es necesario completar el precio de esta partida, introduciendo un valor en la celda en naranja</v>
      </c>
    </row>
    <row r="755" spans="2:10" ht="15.75" thickBot="1" x14ac:dyDescent="0.3">
      <c r="B755" s="156" t="s">
        <v>37</v>
      </c>
      <c r="C755" s="157"/>
      <c r="D755" s="157"/>
      <c r="E755" s="157"/>
      <c r="F755" s="157"/>
      <c r="G755" s="157"/>
      <c r="H755" s="158"/>
    </row>
    <row r="756" spans="2:10" ht="9.9499999999999993" customHeight="1" thickBot="1" x14ac:dyDescent="0.3">
      <c r="D756" s="34"/>
      <c r="E756"/>
      <c r="F756" s="51"/>
      <c r="G756"/>
      <c r="H756"/>
    </row>
    <row r="757" spans="2:10" ht="15.75" thickBot="1" x14ac:dyDescent="0.3">
      <c r="B757" s="145" t="s">
        <v>2</v>
      </c>
      <c r="C757" s="146"/>
      <c r="D757" s="146"/>
      <c r="E757" s="146"/>
      <c r="F757" s="57" t="s">
        <v>3</v>
      </c>
      <c r="G757" s="3" t="s">
        <v>4</v>
      </c>
      <c r="H757" s="3" t="s">
        <v>5</v>
      </c>
      <c r="J757" s="78">
        <f>ROUND(F758,2)</f>
        <v>0</v>
      </c>
    </row>
    <row r="758" spans="2:10" ht="15.75" thickBot="1" x14ac:dyDescent="0.3">
      <c r="B758" s="5">
        <v>165</v>
      </c>
      <c r="C758" s="6" t="s">
        <v>29</v>
      </c>
      <c r="D758" s="160" t="s">
        <v>38</v>
      </c>
      <c r="E758" s="160"/>
      <c r="F758" s="75"/>
      <c r="G758" s="9">
        <v>1</v>
      </c>
      <c r="H758" s="8">
        <f>ROUND(J757*G758,2)</f>
        <v>0</v>
      </c>
      <c r="I758" s="79" t="str">
        <f>IF(ISBLANK('Modelo de oferta económica'!F758),"Es necesario completar el precio de esta partida, introduciendo un valor en la celda en naranja","")</f>
        <v>Es necesario completar el precio de esta partida, introduciendo un valor en la celda en naranja</v>
      </c>
    </row>
    <row r="759" spans="2:10" ht="15.75" thickBot="1" x14ac:dyDescent="0.3">
      <c r="B759" s="156" t="s">
        <v>39</v>
      </c>
      <c r="C759" s="157"/>
      <c r="D759" s="157"/>
      <c r="E759" s="157"/>
      <c r="F759" s="157"/>
      <c r="G759" s="157"/>
      <c r="H759" s="158"/>
    </row>
    <row r="760" spans="2:10" ht="15.75" thickBot="1" x14ac:dyDescent="0.3"/>
    <row r="761" spans="2:10" ht="15.75" thickBot="1" x14ac:dyDescent="0.3">
      <c r="B761" s="152" t="s">
        <v>161</v>
      </c>
      <c r="C761" s="153"/>
      <c r="D761" s="154" t="s">
        <v>162</v>
      </c>
      <c r="E761" s="155"/>
      <c r="F761" s="155"/>
      <c r="G761" s="155"/>
      <c r="H761" s="38">
        <f>+H764+H768+H772+H776+H780+H784+H788+H792+H796+H800+H804+H808+H812+H816+H820+H824+H828+H832+H836+H840+H844+H848</f>
        <v>0</v>
      </c>
      <c r="I761" s="76">
        <f>COUNTIF(I764:I848,"Es necesario completar el precio de esta partida, introduciendo un valor en la celda en naranja")</f>
        <v>22</v>
      </c>
    </row>
    <row r="762" spans="2:10" ht="9.9499999999999993" customHeight="1" thickBot="1" x14ac:dyDescent="0.3">
      <c r="E762"/>
      <c r="F762" s="51"/>
      <c r="G762"/>
      <c r="H762" s="1"/>
    </row>
    <row r="763" spans="2:10" ht="15.75" thickBot="1" x14ac:dyDescent="0.3">
      <c r="B763" s="145" t="s">
        <v>2</v>
      </c>
      <c r="C763" s="146"/>
      <c r="D763" s="146"/>
      <c r="E763" s="146"/>
      <c r="F763" s="57" t="s">
        <v>279</v>
      </c>
      <c r="G763" s="3" t="s">
        <v>4</v>
      </c>
      <c r="H763" s="3" t="s">
        <v>5</v>
      </c>
      <c r="J763" s="78">
        <f>ROUND(F764,2)</f>
        <v>0</v>
      </c>
    </row>
    <row r="764" spans="2:10" ht="15.75" thickBot="1" x14ac:dyDescent="0.3">
      <c r="B764" s="5">
        <v>166</v>
      </c>
      <c r="C764" s="6" t="s">
        <v>278</v>
      </c>
      <c r="D764" s="159" t="s">
        <v>7</v>
      </c>
      <c r="E764" s="160"/>
      <c r="F764" s="75"/>
      <c r="G764" s="6">
        <v>1</v>
      </c>
      <c r="H764" s="8">
        <f>ROUND(J763*G764,2)</f>
        <v>0</v>
      </c>
      <c r="I764" s="79" t="str">
        <f>IF(ISBLANK('Modelo de oferta económica'!F764),"Es necesario completar el precio de esta partida, introduciendo un valor en la celda en naranja","")</f>
        <v>Es necesario completar el precio de esta partida, introduciendo un valor en la celda en naranja</v>
      </c>
    </row>
    <row r="765" spans="2:10" ht="23.25" customHeight="1" thickBot="1" x14ac:dyDescent="0.3">
      <c r="B765" s="156" t="s">
        <v>163</v>
      </c>
      <c r="C765" s="157"/>
      <c r="D765" s="157"/>
      <c r="E765" s="157"/>
      <c r="F765" s="157"/>
      <c r="G765" s="157"/>
      <c r="H765" s="158"/>
    </row>
    <row r="766" spans="2:10" ht="9.9499999999999993" customHeight="1" thickBot="1" x14ac:dyDescent="0.3">
      <c r="E766"/>
      <c r="F766" s="51"/>
      <c r="G766"/>
      <c r="H766" s="33"/>
    </row>
    <row r="767" spans="2:10" ht="15.75" thickBot="1" x14ac:dyDescent="0.3">
      <c r="B767" s="145" t="s">
        <v>2</v>
      </c>
      <c r="C767" s="146"/>
      <c r="D767" s="146"/>
      <c r="E767" s="146"/>
      <c r="F767" s="57" t="s">
        <v>279</v>
      </c>
      <c r="G767" s="3" t="s">
        <v>4</v>
      </c>
      <c r="H767" s="3" t="s">
        <v>5</v>
      </c>
      <c r="J767" s="78">
        <f>ROUND(F768,2)</f>
        <v>0</v>
      </c>
    </row>
    <row r="768" spans="2:10" ht="15.75" thickBot="1" x14ac:dyDescent="0.3">
      <c r="B768" s="5">
        <v>167</v>
      </c>
      <c r="C768" s="6" t="s">
        <v>278</v>
      </c>
      <c r="D768" s="159" t="s">
        <v>9</v>
      </c>
      <c r="E768" s="160"/>
      <c r="F768" s="75"/>
      <c r="G768" s="6">
        <v>1</v>
      </c>
      <c r="H768" s="8">
        <f>ROUND(J767*G768,2)</f>
        <v>0</v>
      </c>
      <c r="I768" s="79" t="str">
        <f>IF(ISBLANK('Modelo de oferta económica'!F768),"Es necesario completar el precio de esta partida, introduciendo un valor en la celda en naranja","")</f>
        <v>Es necesario completar el precio de esta partida, introduciendo un valor en la celda en naranja</v>
      </c>
    </row>
    <row r="769" spans="2:10" ht="33" customHeight="1" thickBot="1" x14ac:dyDescent="0.3">
      <c r="B769" s="156" t="s">
        <v>280</v>
      </c>
      <c r="C769" s="157"/>
      <c r="D769" s="157"/>
      <c r="E769" s="157"/>
      <c r="F769" s="157"/>
      <c r="G769" s="157"/>
      <c r="H769" s="158"/>
    </row>
    <row r="770" spans="2:10" ht="9.9499999999999993" customHeight="1" thickBot="1" x14ac:dyDescent="0.3">
      <c r="E770"/>
      <c r="F770" s="51"/>
      <c r="G770"/>
      <c r="H770"/>
    </row>
    <row r="771" spans="2:10" ht="15.75" thickBot="1" x14ac:dyDescent="0.3">
      <c r="B771" s="145" t="s">
        <v>2</v>
      </c>
      <c r="C771" s="146"/>
      <c r="D771" s="146"/>
      <c r="E771" s="146"/>
      <c r="F771" s="57" t="s">
        <v>3</v>
      </c>
      <c r="G771" s="3" t="s">
        <v>4</v>
      </c>
      <c r="H771" s="3" t="s">
        <v>5</v>
      </c>
      <c r="J771" s="78">
        <f>ROUND(F772,2)</f>
        <v>0</v>
      </c>
    </row>
    <row r="772" spans="2:10" ht="15.75" thickBot="1" x14ac:dyDescent="0.3">
      <c r="B772" s="5">
        <v>168</v>
      </c>
      <c r="C772" s="6" t="s">
        <v>29</v>
      </c>
      <c r="D772" s="159" t="s">
        <v>164</v>
      </c>
      <c r="E772" s="160"/>
      <c r="F772" s="75"/>
      <c r="G772" s="9">
        <v>1</v>
      </c>
      <c r="H772" s="8">
        <f>ROUND(J771*G772,2)</f>
        <v>0</v>
      </c>
      <c r="I772" s="79" t="str">
        <f>IF(ISBLANK('Modelo de oferta económica'!F772),"Es necesario completar el precio de esta partida, introduciendo un valor en la celda en naranja","")</f>
        <v>Es necesario completar el precio de esta partida, introduciendo un valor en la celda en naranja</v>
      </c>
    </row>
    <row r="773" spans="2:10" ht="28.5" customHeight="1" thickBot="1" x14ac:dyDescent="0.3">
      <c r="B773" s="156" t="s">
        <v>165</v>
      </c>
      <c r="C773" s="157"/>
      <c r="D773" s="157"/>
      <c r="E773" s="157"/>
      <c r="F773" s="157"/>
      <c r="G773" s="157"/>
      <c r="H773" s="158"/>
    </row>
    <row r="774" spans="2:10" ht="9.9499999999999993" customHeight="1" thickBot="1" x14ac:dyDescent="0.3">
      <c r="E774"/>
      <c r="F774" s="51"/>
      <c r="G774"/>
      <c r="H774"/>
    </row>
    <row r="775" spans="2:10" ht="15.75" thickBot="1" x14ac:dyDescent="0.3">
      <c r="B775" s="145" t="s">
        <v>2</v>
      </c>
      <c r="C775" s="146"/>
      <c r="D775" s="146"/>
      <c r="E775" s="146"/>
      <c r="F775" s="57" t="s">
        <v>3</v>
      </c>
      <c r="G775" s="3" t="s">
        <v>4</v>
      </c>
      <c r="H775" s="3" t="s">
        <v>5</v>
      </c>
      <c r="J775" s="78">
        <f>ROUND(F776,2)</f>
        <v>0</v>
      </c>
    </row>
    <row r="776" spans="2:10" ht="15.75" thickBot="1" x14ac:dyDescent="0.3">
      <c r="B776" s="5">
        <v>169</v>
      </c>
      <c r="C776" s="6" t="s">
        <v>29</v>
      </c>
      <c r="D776" s="159" t="s">
        <v>166</v>
      </c>
      <c r="E776" s="160"/>
      <c r="F776" s="75"/>
      <c r="G776" s="27">
        <v>1</v>
      </c>
      <c r="H776" s="43">
        <f>ROUND(J775*G776,2)</f>
        <v>0</v>
      </c>
      <c r="I776" s="79" t="str">
        <f>IF(ISBLANK('Modelo de oferta económica'!F776),"Es necesario completar el precio de esta partida, introduciendo un valor en la celda en naranja","")</f>
        <v>Es necesario completar el precio de esta partida, introduciendo un valor en la celda en naranja</v>
      </c>
    </row>
    <row r="777" spans="2:10" ht="23.25" customHeight="1" thickBot="1" x14ac:dyDescent="0.3">
      <c r="B777" s="156" t="s">
        <v>167</v>
      </c>
      <c r="C777" s="157"/>
      <c r="D777" s="157"/>
      <c r="E777" s="157"/>
      <c r="F777" s="157"/>
      <c r="G777" s="157"/>
      <c r="H777" s="158"/>
    </row>
    <row r="778" spans="2:10" ht="9.9499999999999993" customHeight="1" thickBot="1" x14ac:dyDescent="0.3">
      <c r="E778"/>
      <c r="F778" s="51"/>
      <c r="G778"/>
      <c r="H778"/>
    </row>
    <row r="779" spans="2:10" ht="15.75" thickBot="1" x14ac:dyDescent="0.3">
      <c r="B779" s="145" t="s">
        <v>2</v>
      </c>
      <c r="C779" s="146"/>
      <c r="D779" s="146"/>
      <c r="E779" s="146"/>
      <c r="F779" s="57" t="s">
        <v>3</v>
      </c>
      <c r="G779" s="3" t="s">
        <v>4</v>
      </c>
      <c r="H779" s="3" t="s">
        <v>5</v>
      </c>
      <c r="J779" s="78">
        <f>ROUND(F780,2)</f>
        <v>0</v>
      </c>
    </row>
    <row r="780" spans="2:10" ht="15.75" thickBot="1" x14ac:dyDescent="0.3">
      <c r="B780" s="5">
        <v>170</v>
      </c>
      <c r="C780" s="6" t="s">
        <v>29</v>
      </c>
      <c r="D780" s="159" t="s">
        <v>168</v>
      </c>
      <c r="E780" s="160"/>
      <c r="F780" s="75"/>
      <c r="G780" s="27">
        <v>1</v>
      </c>
      <c r="H780" s="43">
        <f>ROUND(J779*G780,2)</f>
        <v>0</v>
      </c>
      <c r="I780" s="79" t="str">
        <f>IF(ISBLANK('Modelo de oferta económica'!F780),"Es necesario completar el precio de esta partida, introduciendo un valor en la celda en naranja","")</f>
        <v>Es necesario completar el precio de esta partida, introduciendo un valor en la celda en naranja</v>
      </c>
    </row>
    <row r="781" spans="2:10" ht="27" customHeight="1" thickBot="1" x14ac:dyDescent="0.3">
      <c r="B781" s="156" t="s">
        <v>169</v>
      </c>
      <c r="C781" s="157"/>
      <c r="D781" s="157"/>
      <c r="E781" s="157"/>
      <c r="F781" s="157"/>
      <c r="G781" s="157"/>
      <c r="H781" s="158"/>
    </row>
    <row r="782" spans="2:10" ht="9.9499999999999993" customHeight="1" thickBot="1" x14ac:dyDescent="0.3">
      <c r="E782"/>
      <c r="F782" s="51"/>
      <c r="G782"/>
      <c r="H782"/>
    </row>
    <row r="783" spans="2:10" ht="15.75" thickBot="1" x14ac:dyDescent="0.3">
      <c r="B783" s="145" t="s">
        <v>2</v>
      </c>
      <c r="C783" s="146"/>
      <c r="D783" s="146"/>
      <c r="E783" s="146"/>
      <c r="F783" s="57" t="s">
        <v>3</v>
      </c>
      <c r="G783" s="3" t="s">
        <v>4</v>
      </c>
      <c r="H783" s="3" t="s">
        <v>5</v>
      </c>
      <c r="J783" s="78">
        <f>ROUND(F784,2)</f>
        <v>0</v>
      </c>
    </row>
    <row r="784" spans="2:10" ht="15.75" thickBot="1" x14ac:dyDescent="0.3">
      <c r="B784" s="5">
        <v>171</v>
      </c>
      <c r="C784" s="6" t="s">
        <v>29</v>
      </c>
      <c r="D784" s="159" t="s">
        <v>170</v>
      </c>
      <c r="E784" s="160"/>
      <c r="F784" s="75"/>
      <c r="G784" s="9">
        <v>1</v>
      </c>
      <c r="H784" s="8">
        <f>ROUND(J783*G784,2)</f>
        <v>0</v>
      </c>
      <c r="I784" s="79" t="str">
        <f>IF(ISBLANK('Modelo de oferta económica'!F784),"Es necesario completar el precio de esta partida, introduciendo un valor en la celda en naranja","")</f>
        <v>Es necesario completar el precio de esta partida, introduciendo un valor en la celda en naranja</v>
      </c>
    </row>
    <row r="785" spans="2:10" ht="25.5" customHeight="1" thickBot="1" x14ac:dyDescent="0.3">
      <c r="B785" s="156" t="s">
        <v>171</v>
      </c>
      <c r="C785" s="157"/>
      <c r="D785" s="157"/>
      <c r="E785" s="157"/>
      <c r="F785" s="157"/>
      <c r="G785" s="157"/>
      <c r="H785" s="158"/>
    </row>
    <row r="786" spans="2:10" ht="9.9499999999999993" customHeight="1" thickBot="1" x14ac:dyDescent="0.3">
      <c r="E786"/>
      <c r="F786" s="51"/>
      <c r="G786"/>
      <c r="H786"/>
    </row>
    <row r="787" spans="2:10" ht="15.75" thickBot="1" x14ac:dyDescent="0.3">
      <c r="B787" s="145" t="s">
        <v>2</v>
      </c>
      <c r="C787" s="146"/>
      <c r="D787" s="146"/>
      <c r="E787" s="146"/>
      <c r="F787" s="57" t="s">
        <v>3</v>
      </c>
      <c r="G787" s="3" t="s">
        <v>4</v>
      </c>
      <c r="H787" s="3" t="s">
        <v>5</v>
      </c>
      <c r="J787" s="78">
        <f>ROUND(F788,2)</f>
        <v>0</v>
      </c>
    </row>
    <row r="788" spans="2:10" ht="15.75" thickBot="1" x14ac:dyDescent="0.3">
      <c r="B788" s="5">
        <v>172</v>
      </c>
      <c r="C788" s="6" t="s">
        <v>29</v>
      </c>
      <c r="D788" s="159" t="s">
        <v>172</v>
      </c>
      <c r="E788" s="160"/>
      <c r="F788" s="75"/>
      <c r="G788" s="9">
        <v>1</v>
      </c>
      <c r="H788" s="8">
        <f>ROUND(J787*G788,2)</f>
        <v>0</v>
      </c>
      <c r="I788" s="79" t="str">
        <f>IF(ISBLANK('Modelo de oferta económica'!F788),"Es necesario completar el precio de esta partida, introduciendo un valor en la celda en naranja","")</f>
        <v>Es necesario completar el precio de esta partida, introduciendo un valor en la celda en naranja</v>
      </c>
    </row>
    <row r="789" spans="2:10" ht="27" customHeight="1" thickBot="1" x14ac:dyDescent="0.3">
      <c r="B789" s="156" t="s">
        <v>173</v>
      </c>
      <c r="C789" s="157"/>
      <c r="D789" s="157"/>
      <c r="E789" s="157"/>
      <c r="F789" s="157"/>
      <c r="G789" s="157"/>
      <c r="H789" s="158"/>
    </row>
    <row r="790" spans="2:10" ht="9.9499999999999993" customHeight="1" thickBot="1" x14ac:dyDescent="0.3">
      <c r="E790"/>
      <c r="F790" s="51"/>
      <c r="G790"/>
      <c r="H790"/>
    </row>
    <row r="791" spans="2:10" ht="15.75" thickBot="1" x14ac:dyDescent="0.3">
      <c r="B791" s="145" t="s">
        <v>2</v>
      </c>
      <c r="C791" s="146"/>
      <c r="D791" s="146"/>
      <c r="E791" s="146"/>
      <c r="F791" s="57" t="s">
        <v>3</v>
      </c>
      <c r="G791" s="3" t="s">
        <v>4</v>
      </c>
      <c r="H791" s="3" t="s">
        <v>5</v>
      </c>
      <c r="J791" s="78">
        <f>ROUND(F792,2)</f>
        <v>0</v>
      </c>
    </row>
    <row r="792" spans="2:10" ht="15.75" thickBot="1" x14ac:dyDescent="0.3">
      <c r="B792" s="5">
        <v>173</v>
      </c>
      <c r="C792" s="6" t="s">
        <v>29</v>
      </c>
      <c r="D792" s="159" t="s">
        <v>174</v>
      </c>
      <c r="E792" s="160"/>
      <c r="F792" s="75"/>
      <c r="G792" s="9">
        <v>1</v>
      </c>
      <c r="H792" s="8">
        <f>ROUND(J791*G792,2)</f>
        <v>0</v>
      </c>
      <c r="I792" s="79" t="str">
        <f>IF(ISBLANK('Modelo de oferta económica'!F792),"Es necesario completar el precio de esta partida, introduciendo un valor en la celda en naranja","")</f>
        <v>Es necesario completar el precio de esta partida, introduciendo un valor en la celda en naranja</v>
      </c>
    </row>
    <row r="793" spans="2:10" ht="24" customHeight="1" thickBot="1" x14ac:dyDescent="0.3">
      <c r="B793" s="156" t="s">
        <v>175</v>
      </c>
      <c r="C793" s="157"/>
      <c r="D793" s="157"/>
      <c r="E793" s="157"/>
      <c r="F793" s="157"/>
      <c r="G793" s="157"/>
      <c r="H793" s="158"/>
    </row>
    <row r="794" spans="2:10" ht="9.9499999999999993" customHeight="1" thickBot="1" x14ac:dyDescent="0.3">
      <c r="E794"/>
      <c r="F794" s="51"/>
      <c r="G794"/>
      <c r="H794"/>
    </row>
    <row r="795" spans="2:10" ht="15.75" thickBot="1" x14ac:dyDescent="0.3">
      <c r="B795" s="145" t="s">
        <v>2</v>
      </c>
      <c r="C795" s="146"/>
      <c r="D795" s="146"/>
      <c r="E795" s="146"/>
      <c r="F795" s="57" t="s">
        <v>3</v>
      </c>
      <c r="G795" s="3" t="s">
        <v>4</v>
      </c>
      <c r="H795" s="3" t="s">
        <v>5</v>
      </c>
      <c r="J795" s="78">
        <f>ROUND(F796,2)</f>
        <v>0</v>
      </c>
    </row>
    <row r="796" spans="2:10" ht="15.75" thickBot="1" x14ac:dyDescent="0.3">
      <c r="B796" s="5">
        <v>174</v>
      </c>
      <c r="C796" s="6" t="s">
        <v>29</v>
      </c>
      <c r="D796" s="159" t="s">
        <v>176</v>
      </c>
      <c r="E796" s="160"/>
      <c r="F796" s="75"/>
      <c r="G796" s="9">
        <v>1</v>
      </c>
      <c r="H796" s="8">
        <f>ROUND(J795*G796,2)</f>
        <v>0</v>
      </c>
      <c r="I796" s="79" t="str">
        <f>IF(ISBLANK('Modelo de oferta económica'!F796),"Es necesario completar el precio de esta partida, introduciendo un valor en la celda en naranja","")</f>
        <v>Es necesario completar el precio de esta partida, introduciendo un valor en la celda en naranja</v>
      </c>
    </row>
    <row r="797" spans="2:10" ht="28.5" customHeight="1" thickBot="1" x14ac:dyDescent="0.3">
      <c r="B797" s="156" t="s">
        <v>177</v>
      </c>
      <c r="C797" s="157"/>
      <c r="D797" s="157"/>
      <c r="E797" s="157"/>
      <c r="F797" s="157"/>
      <c r="G797" s="157"/>
      <c r="H797" s="158"/>
    </row>
    <row r="798" spans="2:10" ht="9.9499999999999993" customHeight="1" thickBot="1" x14ac:dyDescent="0.3">
      <c r="E798"/>
      <c r="F798" s="51"/>
      <c r="G798"/>
      <c r="H798"/>
    </row>
    <row r="799" spans="2:10" ht="15.75" thickBot="1" x14ac:dyDescent="0.3">
      <c r="B799" s="145" t="s">
        <v>2</v>
      </c>
      <c r="C799" s="146"/>
      <c r="D799" s="146"/>
      <c r="E799" s="146"/>
      <c r="F799" s="57" t="s">
        <v>3</v>
      </c>
      <c r="G799" s="3" t="s">
        <v>4</v>
      </c>
      <c r="H799" s="3" t="s">
        <v>5</v>
      </c>
      <c r="J799" s="78">
        <f>ROUND(F800,2)</f>
        <v>0</v>
      </c>
    </row>
    <row r="800" spans="2:10" ht="15.75" thickBot="1" x14ac:dyDescent="0.3">
      <c r="B800" s="5">
        <v>175</v>
      </c>
      <c r="C800" s="6" t="s">
        <v>29</v>
      </c>
      <c r="D800" s="159" t="s">
        <v>178</v>
      </c>
      <c r="E800" s="160"/>
      <c r="F800" s="75"/>
      <c r="G800" s="9">
        <v>1</v>
      </c>
      <c r="H800" s="8">
        <f>ROUND(J799*G800,2)</f>
        <v>0</v>
      </c>
      <c r="I800" s="79" t="str">
        <f>IF(ISBLANK('Modelo de oferta económica'!F800),"Es necesario completar el precio de esta partida, introduciendo un valor en la celda en naranja","")</f>
        <v>Es necesario completar el precio de esta partida, introduciendo un valor en la celda en naranja</v>
      </c>
    </row>
    <row r="801" spans="2:10" ht="24" customHeight="1" thickBot="1" x14ac:dyDescent="0.3">
      <c r="B801" s="156" t="s">
        <v>179</v>
      </c>
      <c r="C801" s="157"/>
      <c r="D801" s="157"/>
      <c r="E801" s="157"/>
      <c r="F801" s="157"/>
      <c r="G801" s="157"/>
      <c r="H801" s="158"/>
    </row>
    <row r="802" spans="2:10" ht="9.9499999999999993" customHeight="1" thickBot="1" x14ac:dyDescent="0.3">
      <c r="E802"/>
      <c r="F802" s="51"/>
      <c r="G802"/>
      <c r="H802"/>
    </row>
    <row r="803" spans="2:10" ht="15.75" thickBot="1" x14ac:dyDescent="0.3">
      <c r="B803" s="145" t="s">
        <v>2</v>
      </c>
      <c r="C803" s="146"/>
      <c r="D803" s="146"/>
      <c r="E803" s="146"/>
      <c r="F803" s="57" t="s">
        <v>3</v>
      </c>
      <c r="G803" s="3" t="s">
        <v>4</v>
      </c>
      <c r="H803" s="3" t="s">
        <v>5</v>
      </c>
      <c r="J803" s="78">
        <f>ROUND(F804,2)</f>
        <v>0</v>
      </c>
    </row>
    <row r="804" spans="2:10" ht="15.75" thickBot="1" x14ac:dyDescent="0.3">
      <c r="B804" s="5">
        <v>176</v>
      </c>
      <c r="C804" s="6" t="s">
        <v>29</v>
      </c>
      <c r="D804" s="159" t="s">
        <v>180</v>
      </c>
      <c r="E804" s="160"/>
      <c r="F804" s="75"/>
      <c r="G804" s="9">
        <v>1</v>
      </c>
      <c r="H804" s="8">
        <f>ROUND(J803*G804,2)</f>
        <v>0</v>
      </c>
      <c r="I804" s="79" t="str">
        <f>IF(ISBLANK('Modelo de oferta económica'!F804),"Es necesario completar el precio de esta partida, introduciendo un valor en la celda en naranja","")</f>
        <v>Es necesario completar el precio de esta partida, introduciendo un valor en la celda en naranja</v>
      </c>
    </row>
    <row r="805" spans="2:10" ht="21.75" customHeight="1" thickBot="1" x14ac:dyDescent="0.3">
      <c r="B805" s="156" t="s">
        <v>181</v>
      </c>
      <c r="C805" s="157"/>
      <c r="D805" s="157"/>
      <c r="E805" s="157"/>
      <c r="F805" s="157"/>
      <c r="G805" s="157"/>
      <c r="H805" s="158"/>
    </row>
    <row r="806" spans="2:10" ht="9.9499999999999993" customHeight="1" thickBot="1" x14ac:dyDescent="0.3">
      <c r="E806"/>
      <c r="F806" s="51"/>
      <c r="G806"/>
      <c r="H806"/>
    </row>
    <row r="807" spans="2:10" ht="15.75" thickBot="1" x14ac:dyDescent="0.3">
      <c r="B807" s="145" t="s">
        <v>2</v>
      </c>
      <c r="C807" s="146"/>
      <c r="D807" s="146"/>
      <c r="E807" s="146"/>
      <c r="F807" s="57" t="s">
        <v>3</v>
      </c>
      <c r="G807" s="3" t="s">
        <v>4</v>
      </c>
      <c r="H807" s="3" t="s">
        <v>5</v>
      </c>
      <c r="J807" s="78">
        <f>ROUND(F808,2)</f>
        <v>0</v>
      </c>
    </row>
    <row r="808" spans="2:10" ht="15.75" thickBot="1" x14ac:dyDescent="0.3">
      <c r="B808" s="5">
        <v>177</v>
      </c>
      <c r="C808" s="6" t="s">
        <v>29</v>
      </c>
      <c r="D808" s="159" t="s">
        <v>182</v>
      </c>
      <c r="E808" s="160"/>
      <c r="F808" s="75"/>
      <c r="G808" s="9">
        <v>1</v>
      </c>
      <c r="H808" s="8">
        <f>ROUND(J807*G808,2)</f>
        <v>0</v>
      </c>
      <c r="I808" s="79" t="str">
        <f>IF(ISBLANK('Modelo de oferta económica'!F808),"Es necesario completar el precio de esta partida, introduciendo un valor en la celda en naranja","")</f>
        <v>Es necesario completar el precio de esta partida, introduciendo un valor en la celda en naranja</v>
      </c>
    </row>
    <row r="809" spans="2:10" ht="25.5" customHeight="1" thickBot="1" x14ac:dyDescent="0.3">
      <c r="B809" s="156" t="s">
        <v>183</v>
      </c>
      <c r="C809" s="157"/>
      <c r="D809" s="157"/>
      <c r="E809" s="157"/>
      <c r="F809" s="157"/>
      <c r="G809" s="157"/>
      <c r="H809" s="158"/>
    </row>
    <row r="810" spans="2:10" ht="9.9499999999999993" customHeight="1" thickBot="1" x14ac:dyDescent="0.3">
      <c r="E810"/>
      <c r="F810" s="51"/>
      <c r="G810"/>
      <c r="H810"/>
    </row>
    <row r="811" spans="2:10" ht="15.75" thickBot="1" x14ac:dyDescent="0.3">
      <c r="B811" s="145" t="s">
        <v>2</v>
      </c>
      <c r="C811" s="146"/>
      <c r="D811" s="146"/>
      <c r="E811" s="146"/>
      <c r="F811" s="57" t="s">
        <v>3</v>
      </c>
      <c r="G811" s="3" t="s">
        <v>4</v>
      </c>
      <c r="H811" s="3" t="s">
        <v>5</v>
      </c>
      <c r="J811" s="78">
        <f>ROUND(F812,2)</f>
        <v>0</v>
      </c>
    </row>
    <row r="812" spans="2:10" ht="15.75" thickBot="1" x14ac:dyDescent="0.3">
      <c r="B812" s="5">
        <v>178</v>
      </c>
      <c r="C812" s="6" t="s">
        <v>29</v>
      </c>
      <c r="D812" s="159" t="s">
        <v>184</v>
      </c>
      <c r="E812" s="160"/>
      <c r="F812" s="75"/>
      <c r="G812" s="9">
        <v>1</v>
      </c>
      <c r="H812" s="8">
        <f>ROUND(J811*G812,2)</f>
        <v>0</v>
      </c>
      <c r="I812" s="79" t="str">
        <f>IF(ISBLANK('Modelo de oferta económica'!F812),"Es necesario completar el precio de esta partida, introduciendo un valor en la celda en naranja","")</f>
        <v>Es necesario completar el precio de esta partida, introduciendo un valor en la celda en naranja</v>
      </c>
    </row>
    <row r="813" spans="2:10" ht="24" customHeight="1" thickBot="1" x14ac:dyDescent="0.3">
      <c r="B813" s="156" t="s">
        <v>185</v>
      </c>
      <c r="C813" s="157"/>
      <c r="D813" s="157"/>
      <c r="E813" s="157"/>
      <c r="F813" s="157"/>
      <c r="G813" s="157"/>
      <c r="H813" s="158"/>
    </row>
    <row r="814" spans="2:10" ht="9.9499999999999993" customHeight="1" thickBot="1" x14ac:dyDescent="0.3">
      <c r="E814"/>
      <c r="F814" s="51"/>
      <c r="G814"/>
      <c r="H814"/>
    </row>
    <row r="815" spans="2:10" ht="15.75" thickBot="1" x14ac:dyDescent="0.3">
      <c r="B815" s="145" t="s">
        <v>2</v>
      </c>
      <c r="C815" s="146"/>
      <c r="D815" s="146"/>
      <c r="E815" s="146"/>
      <c r="F815" s="57" t="s">
        <v>3</v>
      </c>
      <c r="G815" s="3" t="s">
        <v>4</v>
      </c>
      <c r="H815" s="3" t="s">
        <v>5</v>
      </c>
      <c r="J815" s="78">
        <f>ROUND(F816,2)</f>
        <v>0</v>
      </c>
    </row>
    <row r="816" spans="2:10" ht="15.75" thickBot="1" x14ac:dyDescent="0.3">
      <c r="B816" s="5">
        <v>179</v>
      </c>
      <c r="C816" s="6" t="s">
        <v>29</v>
      </c>
      <c r="D816" s="159" t="s">
        <v>186</v>
      </c>
      <c r="E816" s="160"/>
      <c r="F816" s="75"/>
      <c r="G816" s="9">
        <v>1</v>
      </c>
      <c r="H816" s="8">
        <f>ROUND(J815*G816,2)</f>
        <v>0</v>
      </c>
      <c r="I816" s="79" t="str">
        <f>IF(ISBLANK('Modelo de oferta económica'!F816),"Es necesario completar el precio de esta partida, introduciendo un valor en la celda en naranja","")</f>
        <v>Es necesario completar el precio de esta partida, introduciendo un valor en la celda en naranja</v>
      </c>
    </row>
    <row r="817" spans="2:10" ht="24" customHeight="1" thickBot="1" x14ac:dyDescent="0.3">
      <c r="B817" s="156" t="s">
        <v>187</v>
      </c>
      <c r="C817" s="157"/>
      <c r="D817" s="157"/>
      <c r="E817" s="157"/>
      <c r="F817" s="157"/>
      <c r="G817" s="157"/>
      <c r="H817" s="158"/>
    </row>
    <row r="818" spans="2:10" ht="9.9499999999999993" customHeight="1" thickBot="1" x14ac:dyDescent="0.3">
      <c r="E818"/>
      <c r="F818" s="51"/>
      <c r="G818"/>
      <c r="H818"/>
    </row>
    <row r="819" spans="2:10" ht="15.75" thickBot="1" x14ac:dyDescent="0.3">
      <c r="B819" s="145" t="s">
        <v>2</v>
      </c>
      <c r="C819" s="146"/>
      <c r="D819" s="146"/>
      <c r="E819" s="146"/>
      <c r="F819" s="57" t="s">
        <v>3</v>
      </c>
      <c r="G819" s="3" t="s">
        <v>4</v>
      </c>
      <c r="H819" s="3" t="s">
        <v>5</v>
      </c>
      <c r="J819" s="78">
        <f>ROUND(F820,2)</f>
        <v>0</v>
      </c>
    </row>
    <row r="820" spans="2:10" ht="15.75" thickBot="1" x14ac:dyDescent="0.3">
      <c r="B820" s="5">
        <v>180</v>
      </c>
      <c r="C820" s="6" t="s">
        <v>29</v>
      </c>
      <c r="D820" s="159" t="s">
        <v>188</v>
      </c>
      <c r="E820" s="160"/>
      <c r="F820" s="75"/>
      <c r="G820" s="9">
        <v>1</v>
      </c>
      <c r="H820" s="8">
        <f>ROUND(J819*G820,2)</f>
        <v>0</v>
      </c>
      <c r="I820" s="79" t="str">
        <f>IF(ISBLANK('Modelo de oferta económica'!F820),"Es necesario completar el precio de esta partida, introduciendo un valor en la celda en naranja","")</f>
        <v>Es necesario completar el precio de esta partida, introduciendo un valor en la celda en naranja</v>
      </c>
    </row>
    <row r="821" spans="2:10" ht="22.5" customHeight="1" thickBot="1" x14ac:dyDescent="0.3">
      <c r="B821" s="156" t="s">
        <v>189</v>
      </c>
      <c r="C821" s="157"/>
      <c r="D821" s="157"/>
      <c r="E821" s="157"/>
      <c r="F821" s="157"/>
      <c r="G821" s="157"/>
      <c r="H821" s="158"/>
    </row>
    <row r="822" spans="2:10" ht="9.9499999999999993" customHeight="1" thickBot="1" x14ac:dyDescent="0.3">
      <c r="E822"/>
      <c r="F822" s="51"/>
      <c r="G822"/>
      <c r="H822"/>
    </row>
    <row r="823" spans="2:10" ht="15.75" thickBot="1" x14ac:dyDescent="0.3">
      <c r="B823" s="145" t="s">
        <v>2</v>
      </c>
      <c r="C823" s="146"/>
      <c r="D823" s="146"/>
      <c r="E823" s="146"/>
      <c r="F823" s="57" t="s">
        <v>3</v>
      </c>
      <c r="G823" s="3" t="s">
        <v>4</v>
      </c>
      <c r="H823" s="3" t="s">
        <v>5</v>
      </c>
      <c r="J823" s="78">
        <f>ROUND(F824,2)</f>
        <v>0</v>
      </c>
    </row>
    <row r="824" spans="2:10" ht="15.75" thickBot="1" x14ac:dyDescent="0.3">
      <c r="B824" s="5">
        <v>181</v>
      </c>
      <c r="C824" s="6" t="s">
        <v>29</v>
      </c>
      <c r="D824" s="159" t="s">
        <v>190</v>
      </c>
      <c r="E824" s="160"/>
      <c r="F824" s="75"/>
      <c r="G824" s="9">
        <v>1</v>
      </c>
      <c r="H824" s="8">
        <f>ROUND(J823*G824,2)</f>
        <v>0</v>
      </c>
      <c r="I824" s="79" t="str">
        <f>IF(ISBLANK('Modelo de oferta económica'!F824),"Es necesario completar el precio de esta partida, introduciendo un valor en la celda en naranja","")</f>
        <v>Es necesario completar el precio de esta partida, introduciendo un valor en la celda en naranja</v>
      </c>
    </row>
    <row r="825" spans="2:10" ht="24.75" customHeight="1" thickBot="1" x14ac:dyDescent="0.3">
      <c r="B825" s="156" t="s">
        <v>191</v>
      </c>
      <c r="C825" s="157"/>
      <c r="D825" s="157"/>
      <c r="E825" s="157"/>
      <c r="F825" s="157"/>
      <c r="G825" s="157"/>
      <c r="H825" s="158"/>
    </row>
    <row r="826" spans="2:10" ht="9.9499999999999993" customHeight="1" thickBot="1" x14ac:dyDescent="0.3">
      <c r="E826"/>
      <c r="F826" s="51"/>
      <c r="G826"/>
      <c r="H826"/>
    </row>
    <row r="827" spans="2:10" ht="15.75" thickBot="1" x14ac:dyDescent="0.3">
      <c r="B827" s="145" t="s">
        <v>2</v>
      </c>
      <c r="C827" s="146"/>
      <c r="D827" s="146"/>
      <c r="E827" s="146"/>
      <c r="F827" s="57" t="s">
        <v>279</v>
      </c>
      <c r="G827" s="3" t="s">
        <v>4</v>
      </c>
      <c r="H827" s="3" t="s">
        <v>5</v>
      </c>
      <c r="J827" s="78">
        <f>ROUND(F828,2)</f>
        <v>0</v>
      </c>
    </row>
    <row r="828" spans="2:10" ht="15.75" thickBot="1" x14ac:dyDescent="0.3">
      <c r="B828" s="5">
        <v>182</v>
      </c>
      <c r="C828" s="6" t="s">
        <v>29</v>
      </c>
      <c r="D828" s="159" t="s">
        <v>192</v>
      </c>
      <c r="E828" s="160"/>
      <c r="F828" s="75"/>
      <c r="G828" s="9">
        <v>1</v>
      </c>
      <c r="H828" s="8">
        <f>ROUND(J827*G828,2)</f>
        <v>0</v>
      </c>
      <c r="I828" s="79" t="str">
        <f>IF(ISBLANK('Modelo de oferta económica'!F828),"Es necesario completar el precio de esta partida, introduciendo un valor en la celda en naranja","")</f>
        <v>Es necesario completar el precio de esta partida, introduciendo un valor en la celda en naranja</v>
      </c>
    </row>
    <row r="829" spans="2:10" ht="22.5" customHeight="1" thickBot="1" x14ac:dyDescent="0.3">
      <c r="B829" s="156" t="s">
        <v>193</v>
      </c>
      <c r="C829" s="157"/>
      <c r="D829" s="157"/>
      <c r="E829" s="157"/>
      <c r="F829" s="157"/>
      <c r="G829" s="157"/>
      <c r="H829" s="158"/>
    </row>
    <row r="830" spans="2:10" ht="9.9499999999999993" customHeight="1" thickBot="1" x14ac:dyDescent="0.3">
      <c r="E830"/>
      <c r="F830" s="51"/>
      <c r="G830"/>
      <c r="H830"/>
    </row>
    <row r="831" spans="2:10" ht="15.75" thickBot="1" x14ac:dyDescent="0.3">
      <c r="B831" s="145" t="s">
        <v>2</v>
      </c>
      <c r="C831" s="146"/>
      <c r="D831" s="146"/>
      <c r="E831" s="146"/>
      <c r="F831" s="57" t="s">
        <v>3</v>
      </c>
      <c r="G831" s="3" t="s">
        <v>4</v>
      </c>
      <c r="H831" s="3" t="s">
        <v>5</v>
      </c>
      <c r="J831" s="78">
        <f>ROUND(F832,2)</f>
        <v>0</v>
      </c>
    </row>
    <row r="832" spans="2:10" ht="15.75" thickBot="1" x14ac:dyDescent="0.3">
      <c r="B832" s="5">
        <v>183</v>
      </c>
      <c r="C832" s="6" t="s">
        <v>29</v>
      </c>
      <c r="D832" s="159" t="s">
        <v>194</v>
      </c>
      <c r="E832" s="160"/>
      <c r="F832" s="75"/>
      <c r="G832" s="9">
        <v>1</v>
      </c>
      <c r="H832" s="8">
        <f>ROUND(J831*G832,2)</f>
        <v>0</v>
      </c>
      <c r="I832" s="79" t="str">
        <f>IF(ISBLANK('Modelo de oferta económica'!F832),"Es necesario completar el precio de esta partida, introduciendo un valor en la celda en naranja","")</f>
        <v>Es necesario completar el precio de esta partida, introduciendo un valor en la celda en naranja</v>
      </c>
    </row>
    <row r="833" spans="2:10" ht="21.75" customHeight="1" thickBot="1" x14ac:dyDescent="0.3">
      <c r="B833" s="156" t="s">
        <v>195</v>
      </c>
      <c r="C833" s="157"/>
      <c r="D833" s="157"/>
      <c r="E833" s="157"/>
      <c r="F833" s="157"/>
      <c r="G833" s="157"/>
      <c r="H833" s="158"/>
    </row>
    <row r="834" spans="2:10" ht="9.9499999999999993" customHeight="1" thickBot="1" x14ac:dyDescent="0.3">
      <c r="E834"/>
      <c r="F834" s="51"/>
      <c r="G834"/>
      <c r="H834"/>
    </row>
    <row r="835" spans="2:10" ht="15.75" thickBot="1" x14ac:dyDescent="0.3">
      <c r="B835" s="145" t="s">
        <v>2</v>
      </c>
      <c r="C835" s="146"/>
      <c r="D835" s="146"/>
      <c r="E835" s="146"/>
      <c r="F835" s="57" t="s">
        <v>3</v>
      </c>
      <c r="G835" s="3" t="s">
        <v>4</v>
      </c>
      <c r="H835" s="3" t="s">
        <v>5</v>
      </c>
      <c r="J835" s="78">
        <f>ROUND(F836,2)</f>
        <v>0</v>
      </c>
    </row>
    <row r="836" spans="2:10" ht="15.75" thickBot="1" x14ac:dyDescent="0.3">
      <c r="B836" s="5">
        <v>184</v>
      </c>
      <c r="C836" s="6" t="s">
        <v>29</v>
      </c>
      <c r="D836" s="159" t="s">
        <v>196</v>
      </c>
      <c r="E836" s="160"/>
      <c r="F836" s="75"/>
      <c r="G836" s="9">
        <v>1</v>
      </c>
      <c r="H836" s="8">
        <f>ROUND(J835*G836,2)</f>
        <v>0</v>
      </c>
      <c r="I836" s="79" t="str">
        <f>IF(ISBLANK('Modelo de oferta económica'!F836),"Es necesario completar el precio de esta partida, introduciendo un valor en la celda en naranja","")</f>
        <v>Es necesario completar el precio de esta partida, introduciendo un valor en la celda en naranja</v>
      </c>
    </row>
    <row r="837" spans="2:10" ht="22.5" customHeight="1" thickBot="1" x14ac:dyDescent="0.3">
      <c r="B837" s="156" t="s">
        <v>197</v>
      </c>
      <c r="C837" s="157"/>
      <c r="D837" s="157"/>
      <c r="E837" s="157"/>
      <c r="F837" s="157"/>
      <c r="G837" s="157"/>
      <c r="H837" s="158"/>
    </row>
    <row r="838" spans="2:10" ht="9.9499999999999993" customHeight="1" thickBot="1" x14ac:dyDescent="0.3">
      <c r="E838"/>
      <c r="F838" s="51"/>
      <c r="G838"/>
      <c r="H838"/>
    </row>
    <row r="839" spans="2:10" ht="15.75" thickBot="1" x14ac:dyDescent="0.3">
      <c r="B839" s="145" t="s">
        <v>2</v>
      </c>
      <c r="C839" s="146"/>
      <c r="D839" s="146"/>
      <c r="E839" s="146"/>
      <c r="F839" s="57" t="s">
        <v>3</v>
      </c>
      <c r="G839" s="3" t="s">
        <v>4</v>
      </c>
      <c r="H839" s="3" t="s">
        <v>5</v>
      </c>
      <c r="J839" s="78">
        <f>ROUND(F840,2)</f>
        <v>0</v>
      </c>
    </row>
    <row r="840" spans="2:10" ht="23.25" customHeight="1" thickBot="1" x14ac:dyDescent="0.3">
      <c r="B840" s="5">
        <v>185</v>
      </c>
      <c r="C840" s="6" t="s">
        <v>29</v>
      </c>
      <c r="D840" s="159" t="s">
        <v>198</v>
      </c>
      <c r="E840" s="160"/>
      <c r="F840" s="75"/>
      <c r="G840" s="9">
        <v>1</v>
      </c>
      <c r="H840" s="8">
        <f>ROUND(J839*G840,2)</f>
        <v>0</v>
      </c>
      <c r="I840" s="79" t="str">
        <f>IF(ISBLANK('Modelo de oferta económica'!F840),"Es necesario completar el precio de esta partida, introduciendo un valor en la celda en naranja","")</f>
        <v>Es necesario completar el precio de esta partida, introduciendo un valor en la celda en naranja</v>
      </c>
    </row>
    <row r="841" spans="2:10" ht="15.75" thickBot="1" x14ac:dyDescent="0.3">
      <c r="B841" s="156" t="s">
        <v>199</v>
      </c>
      <c r="C841" s="157"/>
      <c r="D841" s="157"/>
      <c r="E841" s="157"/>
      <c r="F841" s="157"/>
      <c r="G841" s="157"/>
      <c r="H841" s="158"/>
    </row>
    <row r="842" spans="2:10" ht="9.9499999999999993" customHeight="1" thickBot="1" x14ac:dyDescent="0.3">
      <c r="E842"/>
      <c r="F842" s="51"/>
      <c r="G842"/>
      <c r="H842"/>
    </row>
    <row r="843" spans="2:10" ht="15.75" thickBot="1" x14ac:dyDescent="0.3">
      <c r="B843" s="145" t="s">
        <v>2</v>
      </c>
      <c r="C843" s="146"/>
      <c r="D843" s="146"/>
      <c r="E843" s="146"/>
      <c r="F843" s="57" t="s">
        <v>3</v>
      </c>
      <c r="G843" s="3" t="s">
        <v>4</v>
      </c>
      <c r="H843" s="3" t="s">
        <v>5</v>
      </c>
      <c r="J843" s="78">
        <f>ROUND(F844,2)</f>
        <v>0</v>
      </c>
    </row>
    <row r="844" spans="2:10" ht="23.25" customHeight="1" thickBot="1" x14ac:dyDescent="0.3">
      <c r="B844" s="5">
        <v>186</v>
      </c>
      <c r="C844" s="6" t="s">
        <v>29</v>
      </c>
      <c r="D844" s="159" t="s">
        <v>200</v>
      </c>
      <c r="E844" s="160"/>
      <c r="F844" s="75"/>
      <c r="G844" s="9">
        <v>1</v>
      </c>
      <c r="H844" s="8">
        <f>ROUND(J843*G844,2)</f>
        <v>0</v>
      </c>
      <c r="I844" s="79" t="str">
        <f>IF(ISBLANK('Modelo de oferta económica'!F844),"Es necesario completar el precio de esta partida, introduciendo un valor en la celda en naranja","")</f>
        <v>Es necesario completar el precio de esta partida, introduciendo un valor en la celda en naranja</v>
      </c>
    </row>
    <row r="845" spans="2:10" ht="15.75" thickBot="1" x14ac:dyDescent="0.3">
      <c r="B845" s="156" t="s">
        <v>201</v>
      </c>
      <c r="C845" s="157"/>
      <c r="D845" s="157"/>
      <c r="E845" s="157"/>
      <c r="F845" s="157"/>
      <c r="G845" s="157"/>
      <c r="H845" s="158"/>
    </row>
    <row r="846" spans="2:10" ht="9.9499999999999993" customHeight="1" thickBot="1" x14ac:dyDescent="0.3">
      <c r="E846"/>
      <c r="F846" s="51"/>
      <c r="G846"/>
      <c r="H846"/>
    </row>
    <row r="847" spans="2:10" ht="15.75" thickBot="1" x14ac:dyDescent="0.3">
      <c r="B847" s="145" t="s">
        <v>2</v>
      </c>
      <c r="C847" s="146"/>
      <c r="D847" s="146"/>
      <c r="E847" s="146"/>
      <c r="F847" s="57" t="s">
        <v>3</v>
      </c>
      <c r="G847" s="3" t="s">
        <v>4</v>
      </c>
      <c r="H847" s="3" t="s">
        <v>5</v>
      </c>
      <c r="J847" s="78">
        <f>ROUND(F848,2)</f>
        <v>0</v>
      </c>
    </row>
    <row r="848" spans="2:10" ht="25.5" customHeight="1" thickBot="1" x14ac:dyDescent="0.3">
      <c r="B848" s="5">
        <v>187</v>
      </c>
      <c r="C848" s="6" t="s">
        <v>29</v>
      </c>
      <c r="D848" s="159" t="s">
        <v>202</v>
      </c>
      <c r="E848" s="160"/>
      <c r="F848" s="75"/>
      <c r="G848" s="9">
        <v>1</v>
      </c>
      <c r="H848" s="8">
        <f>ROUND(J847*G848,2)</f>
        <v>0</v>
      </c>
      <c r="I848" s="79" t="str">
        <f>IF(ISBLANK('Modelo de oferta económica'!F848),"Es necesario completar el precio de esta partida, introduciendo un valor en la celda en naranja","")</f>
        <v>Es necesario completar el precio de esta partida, introduciendo un valor en la celda en naranja</v>
      </c>
    </row>
    <row r="849" spans="2:10" ht="15.75" thickBot="1" x14ac:dyDescent="0.3">
      <c r="B849" s="156" t="s">
        <v>203</v>
      </c>
      <c r="C849" s="157"/>
      <c r="D849" s="157"/>
      <c r="E849" s="157"/>
      <c r="F849" s="157"/>
      <c r="G849" s="157"/>
      <c r="H849" s="158"/>
    </row>
    <row r="850" spans="2:10" ht="15.75" thickBot="1" x14ac:dyDescent="0.3"/>
    <row r="851" spans="2:10" ht="15.75" thickBot="1" x14ac:dyDescent="0.3">
      <c r="B851" s="152" t="s">
        <v>204</v>
      </c>
      <c r="C851" s="153"/>
      <c r="D851" s="154" t="s">
        <v>205</v>
      </c>
      <c r="E851" s="155"/>
      <c r="F851" s="155"/>
      <c r="G851" s="155"/>
      <c r="H851" s="38">
        <f>+H854+H859+H863+H866+H870+H874+H878+H882+H887+H892+H896+H900+H904+H908+H912+H916+H920+H924+H928+H932+H940+H944+H947+H936</f>
        <v>0</v>
      </c>
      <c r="I851" s="76">
        <f>COUNTIF(I854:I947,"Es necesario completar el precio de esta partida, introduciendo un valor en la celda en naranja")</f>
        <v>24</v>
      </c>
    </row>
    <row r="852" spans="2:10" ht="9.9499999999999993" customHeight="1" thickBot="1" x14ac:dyDescent="0.3">
      <c r="E852"/>
      <c r="F852" s="51"/>
      <c r="G852"/>
      <c r="H852"/>
    </row>
    <row r="853" spans="2:10" ht="15.75" thickBot="1" x14ac:dyDescent="0.3">
      <c r="B853" s="145" t="s">
        <v>2</v>
      </c>
      <c r="C853" s="146"/>
      <c r="D853" s="146"/>
      <c r="E853" s="146"/>
      <c r="F853" s="57" t="s">
        <v>279</v>
      </c>
      <c r="G853" s="3" t="s">
        <v>4</v>
      </c>
      <c r="H853" s="3" t="s">
        <v>5</v>
      </c>
      <c r="J853" s="78">
        <f>ROUND(F854,2)</f>
        <v>0</v>
      </c>
    </row>
    <row r="854" spans="2:10" ht="15.75" thickBot="1" x14ac:dyDescent="0.3">
      <c r="B854" s="5">
        <v>188</v>
      </c>
      <c r="C854" s="6" t="s">
        <v>278</v>
      </c>
      <c r="D854" s="159" t="s">
        <v>7</v>
      </c>
      <c r="E854" s="160"/>
      <c r="F854" s="75"/>
      <c r="G854" s="6">
        <v>1</v>
      </c>
      <c r="H854" s="8">
        <f>ROUND(J853*G854,2)</f>
        <v>0</v>
      </c>
      <c r="I854" s="79" t="str">
        <f>IF(ISBLANK('Modelo de oferta económica'!F854),"Es necesario completar el precio de esta partida, introduciendo un valor en la celda en naranja","")</f>
        <v>Es necesario completar el precio de esta partida, introduciendo un valor en la celda en naranja</v>
      </c>
    </row>
    <row r="855" spans="2:10" ht="22.5" customHeight="1" x14ac:dyDescent="0.25">
      <c r="B855" s="162" t="s">
        <v>206</v>
      </c>
      <c r="C855" s="163"/>
      <c r="D855" s="163"/>
      <c r="E855" s="163"/>
      <c r="F855" s="163"/>
      <c r="G855" s="163"/>
      <c r="H855" s="164"/>
    </row>
    <row r="856" spans="2:10" ht="15.75" thickBot="1" x14ac:dyDescent="0.3">
      <c r="B856" s="165" t="s">
        <v>207</v>
      </c>
      <c r="C856" s="166"/>
      <c r="D856" s="166"/>
      <c r="E856" s="166"/>
      <c r="F856" s="166"/>
      <c r="G856" s="166"/>
      <c r="H856" s="167"/>
    </row>
    <row r="857" spans="2:10" ht="9.9499999999999993" customHeight="1" thickBot="1" x14ac:dyDescent="0.3">
      <c r="E857"/>
      <c r="F857" s="51"/>
      <c r="G857"/>
      <c r="H857"/>
    </row>
    <row r="858" spans="2:10" ht="15.75" thickBot="1" x14ac:dyDescent="0.3">
      <c r="B858" s="145" t="s">
        <v>2</v>
      </c>
      <c r="C858" s="146"/>
      <c r="D858" s="146"/>
      <c r="E858" s="146"/>
      <c r="F858" s="57" t="s">
        <v>279</v>
      </c>
      <c r="G858" s="3" t="s">
        <v>4</v>
      </c>
      <c r="H858" s="3" t="s">
        <v>5</v>
      </c>
      <c r="J858" s="78">
        <f>ROUND(F859,2)</f>
        <v>0</v>
      </c>
    </row>
    <row r="859" spans="2:10" ht="15.75" thickBot="1" x14ac:dyDescent="0.3">
      <c r="B859" s="5">
        <v>189</v>
      </c>
      <c r="C859" s="6" t="s">
        <v>278</v>
      </c>
      <c r="D859" s="159" t="s">
        <v>9</v>
      </c>
      <c r="E859" s="160"/>
      <c r="F859" s="75"/>
      <c r="G859" s="6">
        <v>1</v>
      </c>
      <c r="H859" s="8">
        <f>ROUND(J858*G859,2)</f>
        <v>0</v>
      </c>
      <c r="I859" s="79" t="str">
        <f>IF(ISBLANK('Modelo de oferta económica'!F859),"Es necesario completar el precio de esta partida, introduciendo un valor en la celda en naranja","")</f>
        <v>Es necesario completar el precio de esta partida, introduciendo un valor en la celda en naranja</v>
      </c>
    </row>
    <row r="860" spans="2:10" ht="36" customHeight="1" thickBot="1" x14ac:dyDescent="0.3">
      <c r="B860" s="156" t="s">
        <v>280</v>
      </c>
      <c r="C860" s="157"/>
      <c r="D860" s="157"/>
      <c r="E860" s="157"/>
      <c r="F860" s="157"/>
      <c r="G860" s="157"/>
      <c r="H860" s="158"/>
    </row>
    <row r="861" spans="2:10" ht="9.9499999999999993" customHeight="1" thickBot="1" x14ac:dyDescent="0.3">
      <c r="E861"/>
      <c r="F861" s="51"/>
      <c r="G861"/>
      <c r="H861"/>
    </row>
    <row r="862" spans="2:10" ht="15.75" thickBot="1" x14ac:dyDescent="0.3">
      <c r="B862" s="145" t="s">
        <v>2</v>
      </c>
      <c r="C862" s="146"/>
      <c r="D862" s="146"/>
      <c r="E862" s="146"/>
      <c r="F862" s="57" t="s">
        <v>279</v>
      </c>
      <c r="G862" s="3" t="s">
        <v>4</v>
      </c>
      <c r="H862" s="3" t="s">
        <v>5</v>
      </c>
      <c r="J862" s="78">
        <f>ROUND(F863,2)</f>
        <v>0</v>
      </c>
    </row>
    <row r="863" spans="2:10" ht="15.75" thickBot="1" x14ac:dyDescent="0.3">
      <c r="B863" s="5">
        <v>190</v>
      </c>
      <c r="C863" s="31" t="s">
        <v>278</v>
      </c>
      <c r="D863" s="159" t="s">
        <v>208</v>
      </c>
      <c r="E863" s="160"/>
      <c r="F863" s="75"/>
      <c r="G863" s="46">
        <v>1</v>
      </c>
      <c r="H863" s="8">
        <f>ROUND(J862*G863,2)</f>
        <v>0</v>
      </c>
      <c r="I863" s="79" t="str">
        <f>IF(ISBLANK('Modelo de oferta económica'!F863),"Es necesario completar el precio de esta partida, introduciendo un valor en la celda en naranja","")</f>
        <v>Es necesario completar el precio de esta partida, introduciendo un valor en la celda en naranja</v>
      </c>
    </row>
    <row r="864" spans="2:10" ht="9.9499999999999993" customHeight="1" thickBot="1" x14ac:dyDescent="0.3">
      <c r="E864"/>
      <c r="F864" s="51"/>
      <c r="G864"/>
      <c r="H864"/>
    </row>
    <row r="865" spans="2:10" ht="15.75" thickBot="1" x14ac:dyDescent="0.3">
      <c r="B865" s="145" t="s">
        <v>2</v>
      </c>
      <c r="C865" s="146"/>
      <c r="D865" s="146"/>
      <c r="E865" s="146"/>
      <c r="F865" s="56" t="s">
        <v>3</v>
      </c>
      <c r="G865" s="42" t="s">
        <v>4</v>
      </c>
      <c r="H865" s="42" t="s">
        <v>5</v>
      </c>
      <c r="J865" s="78">
        <f>ROUND(F866,2)</f>
        <v>0</v>
      </c>
    </row>
    <row r="866" spans="2:10" ht="23.25" customHeight="1" thickBot="1" x14ac:dyDescent="0.3">
      <c r="B866" s="31">
        <v>191</v>
      </c>
      <c r="C866" s="31" t="s">
        <v>10</v>
      </c>
      <c r="D866" s="159" t="s">
        <v>209</v>
      </c>
      <c r="E866" s="160"/>
      <c r="F866" s="62"/>
      <c r="G866" s="44">
        <v>18</v>
      </c>
      <c r="H866" s="8">
        <f>ROUND(J865*G866,2)</f>
        <v>0</v>
      </c>
      <c r="I866" s="79" t="str">
        <f>IF(ISBLANK('Modelo de oferta económica'!F866),"Es necesario completar el precio de esta partida, introduciendo un valor en la celda en naranja","")</f>
        <v>Es necesario completar el precio de esta partida, introduciendo un valor en la celda en naranja</v>
      </c>
    </row>
    <row r="867" spans="2:10" ht="49.5" customHeight="1" thickBot="1" x14ac:dyDescent="0.3">
      <c r="B867" s="156" t="s">
        <v>210</v>
      </c>
      <c r="C867" s="157"/>
      <c r="D867" s="157"/>
      <c r="E867" s="157"/>
      <c r="F867" s="157"/>
      <c r="G867" s="157"/>
      <c r="H867" s="158"/>
    </row>
    <row r="868" spans="2:10" ht="9.9499999999999993" customHeight="1" thickBot="1" x14ac:dyDescent="0.3">
      <c r="E868"/>
      <c r="F868" s="51"/>
      <c r="G868"/>
      <c r="H868"/>
    </row>
    <row r="869" spans="2:10" ht="15.75" thickBot="1" x14ac:dyDescent="0.3">
      <c r="B869" s="145" t="s">
        <v>2</v>
      </c>
      <c r="C869" s="146"/>
      <c r="D869" s="146"/>
      <c r="E869" s="146"/>
      <c r="F869" s="56" t="s">
        <v>3</v>
      </c>
      <c r="G869" s="42" t="s">
        <v>4</v>
      </c>
      <c r="H869" s="3" t="s">
        <v>5</v>
      </c>
      <c r="J869" s="78">
        <f>ROUND(F870,2)</f>
        <v>0</v>
      </c>
    </row>
    <row r="870" spans="2:10" ht="15.75" thickBot="1" x14ac:dyDescent="0.3">
      <c r="B870" s="31">
        <v>192</v>
      </c>
      <c r="C870" s="31" t="s">
        <v>10</v>
      </c>
      <c r="D870" s="159" t="s">
        <v>11</v>
      </c>
      <c r="E870" s="160"/>
      <c r="F870" s="62"/>
      <c r="G870" s="44">
        <v>26</v>
      </c>
      <c r="H870" s="8">
        <f>ROUND(J869*G870,2)</f>
        <v>0</v>
      </c>
      <c r="I870" s="79" t="str">
        <f>IF(ISBLANK('Modelo de oferta económica'!F870),"Es necesario completar el precio de esta partida, introduciendo un valor en la celda en naranja","")</f>
        <v>Es necesario completar el precio de esta partida, introduciendo un valor en la celda en naranja</v>
      </c>
    </row>
    <row r="871" spans="2:10" ht="48" customHeight="1" thickBot="1" x14ac:dyDescent="0.3">
      <c r="B871" s="156" t="s">
        <v>211</v>
      </c>
      <c r="C871" s="157"/>
      <c r="D871" s="157"/>
      <c r="E871" s="157"/>
      <c r="F871" s="157"/>
      <c r="G871" s="157"/>
      <c r="H871" s="158"/>
    </row>
    <row r="872" spans="2:10" ht="9.9499999999999993" customHeight="1" thickBot="1" x14ac:dyDescent="0.3">
      <c r="E872"/>
      <c r="F872" s="51"/>
      <c r="G872"/>
      <c r="H872"/>
    </row>
    <row r="873" spans="2:10" ht="15.75" thickBot="1" x14ac:dyDescent="0.3">
      <c r="B873" s="145" t="s">
        <v>2</v>
      </c>
      <c r="C873" s="146"/>
      <c r="D873" s="146"/>
      <c r="E873" s="146"/>
      <c r="F873" s="56" t="s">
        <v>3</v>
      </c>
      <c r="G873" s="42" t="s">
        <v>4</v>
      </c>
      <c r="H873" s="3" t="s">
        <v>5</v>
      </c>
      <c r="J873" s="78">
        <f>ROUND(F874,2)</f>
        <v>0</v>
      </c>
    </row>
    <row r="874" spans="2:10" ht="15.75" thickBot="1" x14ac:dyDescent="0.3">
      <c r="B874" s="31">
        <v>193</v>
      </c>
      <c r="C874" s="31" t="s">
        <v>29</v>
      </c>
      <c r="D874" s="159" t="s">
        <v>212</v>
      </c>
      <c r="E874" s="160"/>
      <c r="F874" s="75"/>
      <c r="G874" s="9">
        <v>1</v>
      </c>
      <c r="H874" s="8">
        <f>ROUND(J873*G874,2)</f>
        <v>0</v>
      </c>
      <c r="I874" s="79" t="str">
        <f>IF(ISBLANK('Modelo de oferta económica'!F874),"Es necesario completar el precio de esta partida, introduciendo un valor en la celda en naranja","")</f>
        <v>Es necesario completar el precio de esta partida, introduciendo un valor en la celda en naranja</v>
      </c>
    </row>
    <row r="875" spans="2:10" ht="15.75" thickBot="1" x14ac:dyDescent="0.3">
      <c r="B875" s="156" t="s">
        <v>213</v>
      </c>
      <c r="C875" s="157"/>
      <c r="D875" s="157"/>
      <c r="E875" s="157"/>
      <c r="F875" s="157"/>
      <c r="G875" s="157"/>
      <c r="H875" s="158"/>
    </row>
    <row r="876" spans="2:10" ht="9.9499999999999993" customHeight="1" thickBot="1" x14ac:dyDescent="0.3">
      <c r="E876"/>
      <c r="F876" s="51"/>
      <c r="G876"/>
      <c r="H876"/>
    </row>
    <row r="877" spans="2:10" ht="15.75" thickBot="1" x14ac:dyDescent="0.3">
      <c r="B877" s="145" t="s">
        <v>2</v>
      </c>
      <c r="C877" s="146"/>
      <c r="D877" s="146"/>
      <c r="E877" s="146"/>
      <c r="F877" s="56" t="s">
        <v>3</v>
      </c>
      <c r="G877" s="42" t="s">
        <v>4</v>
      </c>
      <c r="H877" s="3" t="s">
        <v>5</v>
      </c>
      <c r="J877" s="78">
        <f>ROUND(F878,2)</f>
        <v>0</v>
      </c>
    </row>
    <row r="878" spans="2:10" ht="15.75" thickBot="1" x14ac:dyDescent="0.3">
      <c r="B878" s="31">
        <v>194</v>
      </c>
      <c r="C878" s="31" t="s">
        <v>29</v>
      </c>
      <c r="D878" s="159" t="s">
        <v>214</v>
      </c>
      <c r="E878" s="160"/>
      <c r="F878" s="75"/>
      <c r="G878" s="9">
        <v>1</v>
      </c>
      <c r="H878" s="8">
        <f>ROUND(J877*G878,2)</f>
        <v>0</v>
      </c>
      <c r="I878" s="79" t="str">
        <f>IF(ISBLANK('Modelo de oferta económica'!F878),"Es necesario completar el precio de esta partida, introduciendo un valor en la celda en naranja","")</f>
        <v>Es necesario completar el precio de esta partida, introduciendo un valor en la celda en naranja</v>
      </c>
    </row>
    <row r="879" spans="2:10" ht="27" customHeight="1" thickBot="1" x14ac:dyDescent="0.3">
      <c r="B879" s="156" t="s">
        <v>215</v>
      </c>
      <c r="C879" s="157"/>
      <c r="D879" s="157"/>
      <c r="E879" s="157"/>
      <c r="F879" s="157"/>
      <c r="G879" s="157"/>
      <c r="H879" s="158"/>
    </row>
    <row r="880" spans="2:10" ht="9.9499999999999993" customHeight="1" thickBot="1" x14ac:dyDescent="0.3">
      <c r="E880"/>
      <c r="F880" s="51"/>
      <c r="G880"/>
      <c r="H880"/>
    </row>
    <row r="881" spans="2:10" ht="15.75" thickBot="1" x14ac:dyDescent="0.3">
      <c r="B881" s="145" t="s">
        <v>2</v>
      </c>
      <c r="C881" s="146"/>
      <c r="D881" s="146"/>
      <c r="E881" s="146"/>
      <c r="F881" s="56" t="s">
        <v>3</v>
      </c>
      <c r="G881" s="42" t="s">
        <v>4</v>
      </c>
      <c r="H881" s="3" t="s">
        <v>5</v>
      </c>
      <c r="J881" s="78">
        <f>ROUND(F882,2)</f>
        <v>0</v>
      </c>
    </row>
    <row r="882" spans="2:10" ht="15.75" thickBot="1" x14ac:dyDescent="0.3">
      <c r="B882" s="31">
        <v>195</v>
      </c>
      <c r="C882" s="46" t="s">
        <v>10</v>
      </c>
      <c r="D882" s="160" t="s">
        <v>17</v>
      </c>
      <c r="E882" s="160"/>
      <c r="F882" s="62"/>
      <c r="G882" s="44">
        <v>324</v>
      </c>
      <c r="H882" s="8">
        <f>ROUND(J881*G882,2)</f>
        <v>0</v>
      </c>
      <c r="I882" s="79" t="str">
        <f>IF(ISBLANK('Modelo de oferta económica'!F882),"Es necesario completar el precio de esta partida, introduciendo un valor en la celda en naranja","")</f>
        <v>Es necesario completar el precio de esta partida, introduciendo un valor en la celda en naranja</v>
      </c>
    </row>
    <row r="883" spans="2:10" ht="36.75" customHeight="1" x14ac:dyDescent="0.25">
      <c r="B883" s="162" t="s">
        <v>216</v>
      </c>
      <c r="C883" s="163"/>
      <c r="D883" s="163"/>
      <c r="E883" s="163"/>
      <c r="F883" s="163"/>
      <c r="G883" s="163"/>
      <c r="H883" s="164"/>
    </row>
    <row r="884" spans="2:10" ht="15.75" thickBot="1" x14ac:dyDescent="0.3">
      <c r="B884" s="165" t="s">
        <v>217</v>
      </c>
      <c r="C884" s="166"/>
      <c r="D884" s="166"/>
      <c r="E884" s="166"/>
      <c r="F884" s="166"/>
      <c r="G884" s="166"/>
      <c r="H884" s="167"/>
    </row>
    <row r="885" spans="2:10" ht="9.9499999999999993" customHeight="1" thickBot="1" x14ac:dyDescent="0.3">
      <c r="B885" s="1"/>
      <c r="D885" s="161"/>
      <c r="E885" s="161"/>
      <c r="F885" s="51"/>
      <c r="G885" s="168"/>
      <c r="H885" s="168"/>
    </row>
    <row r="886" spans="2:10" ht="15.75" thickBot="1" x14ac:dyDescent="0.3">
      <c r="B886" s="145" t="s">
        <v>2</v>
      </c>
      <c r="C886" s="146"/>
      <c r="D886" s="146"/>
      <c r="E886" s="146"/>
      <c r="F886" s="56" t="s">
        <v>3</v>
      </c>
      <c r="G886" s="42" t="s">
        <v>4</v>
      </c>
      <c r="H886" s="3" t="s">
        <v>5</v>
      </c>
      <c r="J886" s="78">
        <f>ROUND(F887,2)</f>
        <v>0</v>
      </c>
    </row>
    <row r="887" spans="2:10" ht="15.75" thickBot="1" x14ac:dyDescent="0.3">
      <c r="B887" s="31">
        <v>196</v>
      </c>
      <c r="C887" s="46" t="s">
        <v>10</v>
      </c>
      <c r="D887" s="160" t="s">
        <v>17</v>
      </c>
      <c r="E887" s="160"/>
      <c r="F887" s="62"/>
      <c r="G887" s="44">
        <v>192</v>
      </c>
      <c r="H887" s="8">
        <f>ROUND(J886*G887,2)</f>
        <v>0</v>
      </c>
      <c r="I887" s="79" t="str">
        <f>IF(ISBLANK('Modelo de oferta económica'!F887),"Es necesario completar el precio de esta partida, introduciendo un valor en la celda en naranja","")</f>
        <v>Es necesario completar el precio de esta partida, introduciendo un valor en la celda en naranja</v>
      </c>
    </row>
    <row r="888" spans="2:10" ht="33" customHeight="1" x14ac:dyDescent="0.25">
      <c r="B888" s="162" t="s">
        <v>218</v>
      </c>
      <c r="C888" s="163"/>
      <c r="D888" s="163"/>
      <c r="E888" s="163"/>
      <c r="F888" s="163"/>
      <c r="G888" s="163"/>
      <c r="H888" s="164"/>
    </row>
    <row r="889" spans="2:10" ht="18.75" customHeight="1" thickBot="1" x14ac:dyDescent="0.3">
      <c r="B889" s="165" t="s">
        <v>219</v>
      </c>
      <c r="C889" s="166"/>
      <c r="D889" s="166"/>
      <c r="E889" s="166"/>
      <c r="F889" s="166"/>
      <c r="G889" s="166"/>
      <c r="H889" s="167"/>
    </row>
    <row r="890" spans="2:10" ht="9.9499999999999993" customHeight="1" thickBot="1" x14ac:dyDescent="0.3">
      <c r="B890" s="1"/>
      <c r="D890" s="161"/>
      <c r="E890" s="161"/>
      <c r="F890" s="51"/>
      <c r="G890" s="168"/>
      <c r="H890" s="168"/>
    </row>
    <row r="891" spans="2:10" ht="15.75" thickBot="1" x14ac:dyDescent="0.3">
      <c r="B891" s="145" t="s">
        <v>2</v>
      </c>
      <c r="C891" s="146"/>
      <c r="D891" s="146"/>
      <c r="E891" s="146"/>
      <c r="F891" s="56" t="s">
        <v>3</v>
      </c>
      <c r="G891" s="42" t="s">
        <v>4</v>
      </c>
      <c r="H891" s="3" t="s">
        <v>5</v>
      </c>
      <c r="J891" s="78">
        <f>ROUND(F892,2)</f>
        <v>0</v>
      </c>
    </row>
    <row r="892" spans="2:10" ht="15.75" thickBot="1" x14ac:dyDescent="0.3">
      <c r="B892" s="31">
        <v>197</v>
      </c>
      <c r="C892" s="46" t="s">
        <v>10</v>
      </c>
      <c r="D892" s="160" t="s">
        <v>17</v>
      </c>
      <c r="E892" s="160"/>
      <c r="F892" s="62"/>
      <c r="G892" s="44">
        <v>110</v>
      </c>
      <c r="H892" s="8">
        <f>ROUND(J891*G892,2)</f>
        <v>0</v>
      </c>
      <c r="I892" s="79" t="str">
        <f>IF(ISBLANK('Modelo de oferta económica'!F892),"Es necesario completar el precio de esta partida, introduciendo un valor en la celda en naranja","")</f>
        <v>Es necesario completar el precio de esta partida, introduciendo un valor en la celda en naranja</v>
      </c>
    </row>
    <row r="893" spans="2:10" ht="39.75" customHeight="1" thickBot="1" x14ac:dyDescent="0.3">
      <c r="B893" s="156" t="s">
        <v>100</v>
      </c>
      <c r="C893" s="157"/>
      <c r="D893" s="157"/>
      <c r="E893" s="157"/>
      <c r="F893" s="157"/>
      <c r="G893" s="157"/>
      <c r="H893" s="158"/>
    </row>
    <row r="894" spans="2:10" ht="9.9499999999999993" customHeight="1" thickBot="1" x14ac:dyDescent="0.3">
      <c r="B894" s="1"/>
      <c r="D894" s="161"/>
      <c r="E894" s="161"/>
      <c r="F894" s="51"/>
      <c r="G894" s="168"/>
      <c r="H894" s="168"/>
    </row>
    <row r="895" spans="2:10" ht="15.75" thickBot="1" x14ac:dyDescent="0.3">
      <c r="B895" s="145" t="s">
        <v>2</v>
      </c>
      <c r="C895" s="146"/>
      <c r="D895" s="146"/>
      <c r="E895" s="146"/>
      <c r="F895" s="56" t="s">
        <v>3</v>
      </c>
      <c r="G895" s="42" t="s">
        <v>4</v>
      </c>
      <c r="H895" s="3" t="s">
        <v>5</v>
      </c>
      <c r="J895" s="78">
        <f>ROUND(F896,2)</f>
        <v>0</v>
      </c>
    </row>
    <row r="896" spans="2:10" ht="15.75" thickBot="1" x14ac:dyDescent="0.3">
      <c r="B896" s="31">
        <v>198</v>
      </c>
      <c r="C896" s="46" t="s">
        <v>10</v>
      </c>
      <c r="D896" s="160" t="s">
        <v>17</v>
      </c>
      <c r="E896" s="160"/>
      <c r="F896" s="62"/>
      <c r="G896" s="9">
        <v>90</v>
      </c>
      <c r="H896" s="8">
        <f>ROUND(J895*G896,2)</f>
        <v>0</v>
      </c>
      <c r="I896" s="79" t="str">
        <f>IF(ISBLANK('Modelo de oferta económica'!F896),"Es necesario completar el precio de esta partida, introduciendo un valor en la celda en naranja","")</f>
        <v>Es necesario completar el precio de esta partida, introduciendo un valor en la celda en naranja</v>
      </c>
    </row>
    <row r="897" spans="2:10" ht="35.25" customHeight="1" thickBot="1" x14ac:dyDescent="0.3">
      <c r="B897" s="156" t="s">
        <v>149</v>
      </c>
      <c r="C897" s="157"/>
      <c r="D897" s="157"/>
      <c r="E897" s="157"/>
      <c r="F897" s="157"/>
      <c r="G897" s="157"/>
      <c r="H897" s="158"/>
    </row>
    <row r="898" spans="2:10" ht="9.9499999999999993" customHeight="1" thickBot="1" x14ac:dyDescent="0.3">
      <c r="B898" s="1"/>
      <c r="D898" s="161"/>
      <c r="E898" s="161"/>
      <c r="F898" s="51"/>
      <c r="G898" s="168"/>
      <c r="H898" s="168"/>
    </row>
    <row r="899" spans="2:10" ht="15.75" thickBot="1" x14ac:dyDescent="0.3">
      <c r="B899" s="145" t="s">
        <v>2</v>
      </c>
      <c r="C899" s="146"/>
      <c r="D899" s="146"/>
      <c r="E899" s="146"/>
      <c r="F899" s="56" t="s">
        <v>3</v>
      </c>
      <c r="G899" s="42" t="s">
        <v>4</v>
      </c>
      <c r="H899" s="3" t="s">
        <v>5</v>
      </c>
      <c r="J899" s="78">
        <f>ROUND(F900,2)</f>
        <v>0</v>
      </c>
    </row>
    <row r="900" spans="2:10" ht="15.75" thickBot="1" x14ac:dyDescent="0.3">
      <c r="B900" s="31">
        <v>199</v>
      </c>
      <c r="C900" s="46" t="s">
        <v>10</v>
      </c>
      <c r="D900" s="160" t="s">
        <v>24</v>
      </c>
      <c r="E900" s="160"/>
      <c r="F900" s="62"/>
      <c r="G900" s="9">
        <v>40</v>
      </c>
      <c r="H900" s="8">
        <f>ROUND(J899*G900,2)</f>
        <v>0</v>
      </c>
      <c r="I900" s="79" t="str">
        <f>IF(ISBLANK('Modelo de oferta económica'!F900),"Es necesario completar el precio de esta partida, introduciendo un valor en la celda en naranja","")</f>
        <v>Es necesario completar el precio de esta partida, introduciendo un valor en la celda en naranja</v>
      </c>
    </row>
    <row r="901" spans="2:10" ht="29.25" customHeight="1" thickBot="1" x14ac:dyDescent="0.3">
      <c r="B901" s="156" t="s">
        <v>220</v>
      </c>
      <c r="C901" s="157"/>
      <c r="D901" s="157"/>
      <c r="E901" s="157"/>
      <c r="F901" s="157"/>
      <c r="G901" s="157"/>
      <c r="H901" s="158"/>
    </row>
    <row r="902" spans="2:10" ht="9.9499999999999993" customHeight="1" thickBot="1" x14ac:dyDescent="0.3">
      <c r="B902" s="1"/>
      <c r="D902" s="161"/>
      <c r="E902" s="161"/>
      <c r="F902" s="51"/>
      <c r="G902" s="168"/>
      <c r="H902" s="168"/>
    </row>
    <row r="903" spans="2:10" ht="15.75" thickBot="1" x14ac:dyDescent="0.3">
      <c r="B903" s="145" t="s">
        <v>2</v>
      </c>
      <c r="C903" s="146"/>
      <c r="D903" s="146"/>
      <c r="E903" s="146"/>
      <c r="F903" s="57" t="s">
        <v>279</v>
      </c>
      <c r="G903" s="3" t="s">
        <v>4</v>
      </c>
      <c r="H903" s="3" t="s">
        <v>5</v>
      </c>
      <c r="J903" s="78">
        <f>ROUND(F904,2)</f>
        <v>0</v>
      </c>
    </row>
    <row r="904" spans="2:10" ht="15.75" thickBot="1" x14ac:dyDescent="0.3">
      <c r="B904" s="31">
        <v>200</v>
      </c>
      <c r="C904" s="46" t="s">
        <v>278</v>
      </c>
      <c r="D904" s="160" t="s">
        <v>27</v>
      </c>
      <c r="E904" s="160"/>
      <c r="F904" s="75"/>
      <c r="G904" s="6">
        <v>1</v>
      </c>
      <c r="H904" s="8">
        <f>ROUND(J903*G904,2)</f>
        <v>0</v>
      </c>
      <c r="I904" s="79" t="str">
        <f>IF(ISBLANK('Modelo de oferta económica'!F904),"Es necesario completar el precio de esta partida, introduciendo un valor en la celda en naranja","")</f>
        <v>Es necesario completar el precio de esta partida, introduciendo un valor en la celda en naranja</v>
      </c>
    </row>
    <row r="905" spans="2:10" ht="15.75" thickBot="1" x14ac:dyDescent="0.3">
      <c r="B905" s="156" t="s">
        <v>221</v>
      </c>
      <c r="C905" s="157"/>
      <c r="D905" s="157"/>
      <c r="E905" s="157"/>
      <c r="F905" s="157"/>
      <c r="G905" s="157"/>
      <c r="H905" s="158"/>
    </row>
    <row r="906" spans="2:10" ht="9.9499999999999993" customHeight="1" thickBot="1" x14ac:dyDescent="0.3">
      <c r="B906" s="1"/>
      <c r="D906" s="161"/>
      <c r="E906" s="161"/>
      <c r="F906" s="51"/>
      <c r="G906" s="168"/>
      <c r="H906" s="168"/>
    </row>
    <row r="907" spans="2:10" ht="15.75" thickBot="1" x14ac:dyDescent="0.3">
      <c r="B907" s="145" t="s">
        <v>2</v>
      </c>
      <c r="C907" s="146"/>
      <c r="D907" s="146"/>
      <c r="E907" s="146"/>
      <c r="F907" s="57" t="s">
        <v>3</v>
      </c>
      <c r="G907" s="3" t="s">
        <v>4</v>
      </c>
      <c r="H907" s="3" t="s">
        <v>5</v>
      </c>
      <c r="J907" s="78">
        <f>ROUND(F908,2)</f>
        <v>0</v>
      </c>
    </row>
    <row r="908" spans="2:10" ht="15.75" thickBot="1" x14ac:dyDescent="0.3">
      <c r="B908" s="31">
        <v>201</v>
      </c>
      <c r="C908" s="6" t="s">
        <v>29</v>
      </c>
      <c r="D908" s="160" t="s">
        <v>222</v>
      </c>
      <c r="E908" s="160"/>
      <c r="F908" s="62"/>
      <c r="G908" s="9">
        <v>9</v>
      </c>
      <c r="H908" s="8">
        <f>ROUND(J907*G908,2)</f>
        <v>0</v>
      </c>
      <c r="I908" s="79" t="str">
        <f>IF(ISBLANK('Modelo de oferta económica'!F908),"Es necesario completar el precio de esta partida, introduciendo un valor en la celda en naranja","")</f>
        <v>Es necesario completar el precio de esta partida, introduciendo un valor en la celda en naranja</v>
      </c>
    </row>
    <row r="909" spans="2:10" ht="28.5" customHeight="1" thickBot="1" x14ac:dyDescent="0.3">
      <c r="B909" s="156" t="s">
        <v>223</v>
      </c>
      <c r="C909" s="157"/>
      <c r="D909" s="157"/>
      <c r="E909" s="157"/>
      <c r="F909" s="157"/>
      <c r="G909" s="157"/>
      <c r="H909" s="158"/>
    </row>
    <row r="910" spans="2:10" ht="9.9499999999999993" customHeight="1" thickBot="1" x14ac:dyDescent="0.3">
      <c r="B910" s="36"/>
      <c r="D910" s="161"/>
      <c r="E910" s="161"/>
      <c r="F910" s="51"/>
      <c r="G910" s="168"/>
      <c r="H910" s="168"/>
    </row>
    <row r="911" spans="2:10" ht="15.75" thickBot="1" x14ac:dyDescent="0.3">
      <c r="B911" s="145" t="s">
        <v>2</v>
      </c>
      <c r="C911" s="146"/>
      <c r="D911" s="146"/>
      <c r="E911" s="146"/>
      <c r="F911" s="56" t="s">
        <v>3</v>
      </c>
      <c r="G911" s="42" t="s">
        <v>4</v>
      </c>
      <c r="H911" s="3" t="s">
        <v>5</v>
      </c>
      <c r="J911" s="78">
        <f>ROUND(F912,2)</f>
        <v>0</v>
      </c>
    </row>
    <row r="912" spans="2:10" ht="15.75" thickBot="1" x14ac:dyDescent="0.3">
      <c r="B912" s="31">
        <v>202</v>
      </c>
      <c r="C912" s="46" t="s">
        <v>29</v>
      </c>
      <c r="D912" s="160" t="s">
        <v>30</v>
      </c>
      <c r="E912" s="160"/>
      <c r="F912" s="62"/>
      <c r="G912" s="9">
        <v>12</v>
      </c>
      <c r="H912" s="8">
        <f>ROUND(J911*G912,2)</f>
        <v>0</v>
      </c>
      <c r="I912" s="79" t="str">
        <f>IF(ISBLANK('Modelo de oferta económica'!F912),"Es necesario completar el precio de esta partida, introduciendo un valor en la celda en naranja","")</f>
        <v>Es necesario completar el precio de esta partida, introduciendo un valor en la celda en naranja</v>
      </c>
    </row>
    <row r="913" spans="2:10" ht="15.75" thickBot="1" x14ac:dyDescent="0.3">
      <c r="B913" s="156" t="s">
        <v>224</v>
      </c>
      <c r="C913" s="157"/>
      <c r="D913" s="157"/>
      <c r="E913" s="157"/>
      <c r="F913" s="157"/>
      <c r="G913" s="157"/>
      <c r="H913" s="158"/>
    </row>
    <row r="914" spans="2:10" ht="9.9499999999999993" customHeight="1" thickBot="1" x14ac:dyDescent="0.3">
      <c r="E914"/>
      <c r="F914" s="51"/>
      <c r="G914"/>
      <c r="H914"/>
    </row>
    <row r="915" spans="2:10" ht="15.75" thickBot="1" x14ac:dyDescent="0.3">
      <c r="B915" s="145" t="s">
        <v>2</v>
      </c>
      <c r="C915" s="146"/>
      <c r="D915" s="146"/>
      <c r="E915" s="146"/>
      <c r="F915" s="57" t="s">
        <v>3</v>
      </c>
      <c r="G915" s="3" t="s">
        <v>4</v>
      </c>
      <c r="H915" s="3" t="s">
        <v>5</v>
      </c>
      <c r="J915" s="78">
        <f>ROUND(F916,2)</f>
        <v>0</v>
      </c>
    </row>
    <row r="916" spans="2:10" ht="15.75" thickBot="1" x14ac:dyDescent="0.3">
      <c r="B916" s="5">
        <v>203</v>
      </c>
      <c r="C916" s="46" t="s">
        <v>29</v>
      </c>
      <c r="D916" s="159" t="s">
        <v>123</v>
      </c>
      <c r="E916" s="160"/>
      <c r="F916" s="75"/>
      <c r="G916" s="9">
        <v>1</v>
      </c>
      <c r="H916" s="8">
        <f>ROUND(J915*G916,2)</f>
        <v>0</v>
      </c>
      <c r="I916" s="79" t="str">
        <f>IF(ISBLANK('Modelo de oferta económica'!F916),"Es necesario completar el precio de esta partida, introduciendo un valor en la celda en naranja","")</f>
        <v>Es necesario completar el precio de esta partida, introduciendo un valor en la celda en naranja</v>
      </c>
    </row>
    <row r="917" spans="2:10" ht="15.75" thickBot="1" x14ac:dyDescent="0.3">
      <c r="B917" s="156" t="s">
        <v>225</v>
      </c>
      <c r="C917" s="157"/>
      <c r="D917" s="157"/>
      <c r="E917" s="157"/>
      <c r="F917" s="157"/>
      <c r="G917" s="157"/>
      <c r="H917" s="158"/>
    </row>
    <row r="918" spans="2:10" ht="9.9499999999999993" customHeight="1" thickBot="1" x14ac:dyDescent="0.3">
      <c r="B918" s="18"/>
      <c r="D918" s="11"/>
      <c r="E918"/>
      <c r="F918" s="51"/>
      <c r="G918"/>
      <c r="H918"/>
    </row>
    <row r="919" spans="2:10" ht="15.75" thickBot="1" x14ac:dyDescent="0.3">
      <c r="B919" s="145" t="s">
        <v>2</v>
      </c>
      <c r="C919" s="146"/>
      <c r="D919" s="146"/>
      <c r="E919" s="146"/>
      <c r="F919" s="57" t="s">
        <v>3</v>
      </c>
      <c r="G919" s="3" t="s">
        <v>4</v>
      </c>
      <c r="H919" s="3" t="s">
        <v>5</v>
      </c>
      <c r="J919" s="78">
        <f>ROUND(F920,2)</f>
        <v>0</v>
      </c>
    </row>
    <row r="920" spans="2:10" ht="15.75" thickBot="1" x14ac:dyDescent="0.3">
      <c r="B920" s="5">
        <v>204</v>
      </c>
      <c r="C920" s="46" t="s">
        <v>29</v>
      </c>
      <c r="D920" s="159" t="s">
        <v>226</v>
      </c>
      <c r="E920" s="160"/>
      <c r="F920" s="75"/>
      <c r="G920" s="9">
        <v>1</v>
      </c>
      <c r="H920" s="8">
        <f>ROUND(J919*G920,2)</f>
        <v>0</v>
      </c>
      <c r="I920" s="79" t="str">
        <f>IF(ISBLANK('Modelo de oferta económica'!F920),"Es necesario completar el precio de esta partida, introduciendo un valor en la celda en naranja","")</f>
        <v>Es necesario completar el precio de esta partida, introduciendo un valor en la celda en naranja</v>
      </c>
    </row>
    <row r="921" spans="2:10" ht="27" customHeight="1" thickBot="1" x14ac:dyDescent="0.3">
      <c r="B921" s="156" t="s">
        <v>227</v>
      </c>
      <c r="C921" s="157"/>
      <c r="D921" s="157"/>
      <c r="E921" s="157"/>
      <c r="F921" s="157"/>
      <c r="G921" s="157"/>
      <c r="H921" s="158"/>
    </row>
    <row r="922" spans="2:10" ht="9.9499999999999993" customHeight="1" thickBot="1" x14ac:dyDescent="0.3">
      <c r="D922" s="11"/>
      <c r="E922"/>
      <c r="F922" s="51"/>
      <c r="G922"/>
      <c r="H922" s="1"/>
    </row>
    <row r="923" spans="2:10" ht="15.75" thickBot="1" x14ac:dyDescent="0.3">
      <c r="B923" s="145" t="s">
        <v>2</v>
      </c>
      <c r="C923" s="146"/>
      <c r="D923" s="146"/>
      <c r="E923" s="146"/>
      <c r="F923" s="57" t="s">
        <v>3</v>
      </c>
      <c r="G923" s="3" t="s">
        <v>4</v>
      </c>
      <c r="H923" s="42" t="s">
        <v>5</v>
      </c>
      <c r="J923" s="78">
        <f>ROUND(F924,2)</f>
        <v>0</v>
      </c>
    </row>
    <row r="924" spans="2:10" ht="15.75" thickBot="1" x14ac:dyDescent="0.3">
      <c r="B924" s="5">
        <v>205</v>
      </c>
      <c r="C924" s="6" t="s">
        <v>29</v>
      </c>
      <c r="D924" s="159" t="s">
        <v>32</v>
      </c>
      <c r="E924" s="160"/>
      <c r="F924" s="75"/>
      <c r="G924" s="9">
        <v>31</v>
      </c>
      <c r="H924" s="8">
        <f>ROUND(J923*G924,2)</f>
        <v>0</v>
      </c>
      <c r="I924" s="79" t="str">
        <f>IF(ISBLANK('Modelo de oferta económica'!F924),"Es necesario completar el precio de esta partida, introduciendo un valor en la celda en naranja","")</f>
        <v>Es necesario completar el precio de esta partida, introduciendo un valor en la celda en naranja</v>
      </c>
    </row>
    <row r="925" spans="2:10" ht="15.75" thickBot="1" x14ac:dyDescent="0.3">
      <c r="B925" s="156" t="s">
        <v>33</v>
      </c>
      <c r="C925" s="157"/>
      <c r="D925" s="157"/>
      <c r="E925" s="157"/>
      <c r="F925" s="157"/>
      <c r="G925" s="157"/>
      <c r="H925" s="158"/>
    </row>
    <row r="926" spans="2:10" ht="9.9499999999999993" customHeight="1" thickBot="1" x14ac:dyDescent="0.3">
      <c r="D926" s="11"/>
      <c r="E926"/>
      <c r="F926" s="51"/>
      <c r="G926"/>
      <c r="H926" s="1"/>
    </row>
    <row r="927" spans="2:10" ht="15.75" thickBot="1" x14ac:dyDescent="0.3">
      <c r="B927" s="145" t="s">
        <v>2</v>
      </c>
      <c r="C927" s="146"/>
      <c r="D927" s="146"/>
      <c r="E927" s="146"/>
      <c r="F927" s="57" t="s">
        <v>279</v>
      </c>
      <c r="G927" s="3" t="s">
        <v>4</v>
      </c>
      <c r="H927" s="3" t="s">
        <v>5</v>
      </c>
      <c r="J927" s="78">
        <f>ROUND(F928,2)</f>
        <v>0</v>
      </c>
    </row>
    <row r="928" spans="2:10" ht="15.75" thickBot="1" x14ac:dyDescent="0.3">
      <c r="B928" s="5">
        <v>206</v>
      </c>
      <c r="C928" s="6" t="s">
        <v>278</v>
      </c>
      <c r="D928" s="159" t="s">
        <v>34</v>
      </c>
      <c r="E928" s="160"/>
      <c r="F928" s="75"/>
      <c r="G928" s="6">
        <v>1</v>
      </c>
      <c r="H928" s="8">
        <f>ROUND(J927*G928,2)</f>
        <v>0</v>
      </c>
      <c r="I928" s="79" t="str">
        <f>IF(ISBLANK('Modelo de oferta económica'!F928),"Es necesario completar el precio de esta partida, introduciendo un valor en la celda en naranja","")</f>
        <v>Es necesario completar el precio de esta partida, introduciendo un valor en la celda en naranja</v>
      </c>
    </row>
    <row r="929" spans="2:10" ht="15.75" thickBot="1" x14ac:dyDescent="0.3">
      <c r="B929" s="156" t="s">
        <v>228</v>
      </c>
      <c r="C929" s="157"/>
      <c r="D929" s="157"/>
      <c r="E929" s="157"/>
      <c r="F929" s="157"/>
      <c r="G929" s="157"/>
      <c r="H929" s="158"/>
    </row>
    <row r="930" spans="2:10" ht="9.9499999999999993" customHeight="1" thickBot="1" x14ac:dyDescent="0.3">
      <c r="D930" s="11"/>
      <c r="E930"/>
      <c r="F930" s="51"/>
      <c r="G930"/>
      <c r="H930" s="1"/>
    </row>
    <row r="931" spans="2:10" ht="15.75" thickBot="1" x14ac:dyDescent="0.3">
      <c r="B931" s="145" t="s">
        <v>2</v>
      </c>
      <c r="C931" s="146"/>
      <c r="D931" s="146"/>
      <c r="E931" s="146"/>
      <c r="F931" s="57" t="s">
        <v>3</v>
      </c>
      <c r="G931" s="3" t="s">
        <v>4</v>
      </c>
      <c r="H931" s="42" t="s">
        <v>5</v>
      </c>
      <c r="J931" s="78">
        <f>ROUND(F932,2)</f>
        <v>0</v>
      </c>
    </row>
    <row r="932" spans="2:10" ht="15.75" thickBot="1" x14ac:dyDescent="0.3">
      <c r="B932" s="5">
        <v>207</v>
      </c>
      <c r="C932" s="6" t="s">
        <v>29</v>
      </c>
      <c r="D932" s="159" t="s">
        <v>57</v>
      </c>
      <c r="E932" s="160"/>
      <c r="F932" s="75"/>
      <c r="G932" s="9">
        <v>5</v>
      </c>
      <c r="H932" s="8">
        <f>ROUND(J931*G932,2)</f>
        <v>0</v>
      </c>
      <c r="I932" s="79" t="str">
        <f>IF(ISBLANK('Modelo de oferta económica'!F932),"Es necesario completar el precio de esta partida, introduciendo un valor en la celda en naranja","")</f>
        <v>Es necesario completar el precio de esta partida, introduciendo un valor en la celda en naranja</v>
      </c>
    </row>
    <row r="933" spans="2:10" ht="15.75" thickBot="1" x14ac:dyDescent="0.3">
      <c r="B933" s="156" t="s">
        <v>229</v>
      </c>
      <c r="C933" s="157"/>
      <c r="D933" s="157"/>
      <c r="E933" s="157"/>
      <c r="F933" s="157"/>
      <c r="G933" s="157"/>
      <c r="H933" s="158"/>
    </row>
    <row r="934" spans="2:10" ht="9.9499999999999993" customHeight="1" thickBot="1" x14ac:dyDescent="0.3">
      <c r="B934" s="37" t="s">
        <v>43</v>
      </c>
      <c r="D934" s="11"/>
      <c r="E934"/>
      <c r="F934" s="51"/>
      <c r="G934"/>
      <c r="H934" s="1"/>
    </row>
    <row r="935" spans="2:10" ht="15.75" thickBot="1" x14ac:dyDescent="0.3">
      <c r="B935" s="145" t="s">
        <v>2</v>
      </c>
      <c r="C935" s="146"/>
      <c r="D935" s="146"/>
      <c r="E935" s="146"/>
      <c r="F935" s="57" t="s">
        <v>3</v>
      </c>
      <c r="G935" s="3" t="s">
        <v>4</v>
      </c>
      <c r="H935" s="42" t="s">
        <v>5</v>
      </c>
      <c r="J935" s="78">
        <f>ROUND(F936,2)</f>
        <v>0</v>
      </c>
    </row>
    <row r="936" spans="2:10" ht="15.75" thickBot="1" x14ac:dyDescent="0.3">
      <c r="B936" s="5">
        <v>208</v>
      </c>
      <c r="C936" s="6" t="s">
        <v>29</v>
      </c>
      <c r="D936" s="159" t="s">
        <v>57</v>
      </c>
      <c r="E936" s="160"/>
      <c r="F936" s="75"/>
      <c r="G936" s="9">
        <v>7</v>
      </c>
      <c r="H936" s="8">
        <f>ROUND(J935*G936,2)</f>
        <v>0</v>
      </c>
      <c r="I936" s="79" t="str">
        <f>IF(ISBLANK('Modelo de oferta económica'!F936),"Es necesario completar el precio de esta partida, introduciendo un valor en la celda en naranja","")</f>
        <v>Es necesario completar el precio de esta partida, introduciendo un valor en la celda en naranja</v>
      </c>
    </row>
    <row r="937" spans="2:10" ht="15.75" thickBot="1" x14ac:dyDescent="0.3">
      <c r="B937" s="156" t="s">
        <v>230</v>
      </c>
      <c r="C937" s="157"/>
      <c r="D937" s="157"/>
      <c r="E937" s="157"/>
      <c r="F937" s="157"/>
      <c r="G937" s="157"/>
      <c r="H937" s="158"/>
    </row>
    <row r="938" spans="2:10" ht="9.9499999999999993" customHeight="1" thickBot="1" x14ac:dyDescent="0.3">
      <c r="B938" s="17"/>
      <c r="E938"/>
      <c r="F938" s="51"/>
      <c r="G938"/>
      <c r="H938"/>
    </row>
    <row r="939" spans="2:10" ht="15.75" thickBot="1" x14ac:dyDescent="0.3">
      <c r="B939" s="145" t="s">
        <v>2</v>
      </c>
      <c r="C939" s="146"/>
      <c r="D939" s="146"/>
      <c r="E939" s="146"/>
      <c r="F939" s="57" t="s">
        <v>3</v>
      </c>
      <c r="G939" s="3" t="s">
        <v>4</v>
      </c>
      <c r="H939" s="3" t="s">
        <v>5</v>
      </c>
      <c r="J939" s="78">
        <f>ROUND(F940,2)</f>
        <v>0</v>
      </c>
    </row>
    <row r="940" spans="2:10" ht="15.75" thickBot="1" x14ac:dyDescent="0.3">
      <c r="B940" s="5">
        <v>209</v>
      </c>
      <c r="C940" s="46" t="s">
        <v>29</v>
      </c>
      <c r="D940" s="159" t="s">
        <v>231</v>
      </c>
      <c r="E940" s="160"/>
      <c r="F940" s="75"/>
      <c r="G940" s="9">
        <v>1</v>
      </c>
      <c r="H940" s="8">
        <f>ROUND(J939*G940,2)</f>
        <v>0</v>
      </c>
      <c r="I940" s="79" t="str">
        <f>IF(ISBLANK('Modelo de oferta económica'!F940),"Es necesario completar el precio de esta partida, introduciendo un valor en la celda en naranja","")</f>
        <v>Es necesario completar el precio de esta partida, introduciendo un valor en la celda en naranja</v>
      </c>
    </row>
    <row r="941" spans="2:10" ht="15.75" thickBot="1" x14ac:dyDescent="0.3">
      <c r="B941" s="156" t="s">
        <v>232</v>
      </c>
      <c r="C941" s="157"/>
      <c r="D941" s="157"/>
      <c r="E941" s="157"/>
      <c r="F941" s="157"/>
      <c r="G941" s="157"/>
      <c r="H941" s="158"/>
    </row>
    <row r="942" spans="2:10" ht="9.9499999999999993" customHeight="1" thickBot="1" x14ac:dyDescent="0.3">
      <c r="B942" s="17"/>
      <c r="E942"/>
      <c r="F942" s="51"/>
      <c r="G942"/>
      <c r="H942"/>
    </row>
    <row r="943" spans="2:10" ht="15.75" thickBot="1" x14ac:dyDescent="0.3">
      <c r="B943" s="145" t="s">
        <v>2</v>
      </c>
      <c r="C943" s="146"/>
      <c r="D943" s="146"/>
      <c r="E943" s="146"/>
      <c r="F943" s="57" t="s">
        <v>3</v>
      </c>
      <c r="G943" s="3" t="s">
        <v>4</v>
      </c>
      <c r="H943" s="3" t="s">
        <v>5</v>
      </c>
      <c r="J943" s="78">
        <f>ROUND(F944,2)</f>
        <v>0</v>
      </c>
    </row>
    <row r="944" spans="2:10" ht="26.25" customHeight="1" thickBot="1" x14ac:dyDescent="0.3">
      <c r="B944" s="5">
        <v>210</v>
      </c>
      <c r="C944" s="46" t="s">
        <v>29</v>
      </c>
      <c r="D944" s="159" t="s">
        <v>233</v>
      </c>
      <c r="E944" s="160"/>
      <c r="F944" s="75"/>
      <c r="G944" s="9">
        <v>1</v>
      </c>
      <c r="H944" s="8">
        <f>ROUND(J943*G944,2)</f>
        <v>0</v>
      </c>
      <c r="I944" s="79" t="str">
        <f>IF(ISBLANK('Modelo de oferta económica'!F944),"Es necesario completar el precio de esta partida, introduciendo un valor en la celda en naranja","")</f>
        <v>Es necesario completar el precio de esta partida, introduciendo un valor en la celda en naranja</v>
      </c>
    </row>
    <row r="945" spans="2:10" ht="9.9499999999999993" customHeight="1" thickBot="1" x14ac:dyDescent="0.3">
      <c r="B945" s="18"/>
      <c r="D945" s="30"/>
      <c r="E945"/>
      <c r="F945" s="51"/>
      <c r="G945"/>
      <c r="H945"/>
    </row>
    <row r="946" spans="2:10" ht="15.75" thickBot="1" x14ac:dyDescent="0.3">
      <c r="B946" s="145" t="s">
        <v>2</v>
      </c>
      <c r="C946" s="146"/>
      <c r="D946" s="146"/>
      <c r="E946" s="146"/>
      <c r="F946" s="57" t="s">
        <v>3</v>
      </c>
      <c r="G946" s="3" t="s">
        <v>4</v>
      </c>
      <c r="H946" s="3" t="s">
        <v>5</v>
      </c>
      <c r="J946" s="78">
        <f>ROUND(F947,2)</f>
        <v>0</v>
      </c>
    </row>
    <row r="947" spans="2:10" ht="15.75" thickBot="1" x14ac:dyDescent="0.3">
      <c r="B947" s="5">
        <v>211</v>
      </c>
      <c r="C947" s="46" t="s">
        <v>29</v>
      </c>
      <c r="D947" s="159" t="s">
        <v>38</v>
      </c>
      <c r="E947" s="160"/>
      <c r="F947" s="75"/>
      <c r="G947" s="9">
        <v>1</v>
      </c>
      <c r="H947" s="8">
        <f>ROUND(J946*G947,2)</f>
        <v>0</v>
      </c>
      <c r="I947" s="79" t="str">
        <f>IF(ISBLANK('Modelo de oferta económica'!F947),"Es necesario completar el precio de esta partida, introduciendo un valor en la celda en naranja","")</f>
        <v>Es necesario completar el precio de esta partida, introduciendo un valor en la celda en naranja</v>
      </c>
    </row>
    <row r="948" spans="2:10" ht="15.75" thickBot="1" x14ac:dyDescent="0.3">
      <c r="B948" s="156" t="s">
        <v>39</v>
      </c>
      <c r="C948" s="157"/>
      <c r="D948" s="157"/>
      <c r="E948" s="157"/>
      <c r="F948" s="157"/>
      <c r="G948" s="157"/>
      <c r="H948" s="158"/>
    </row>
    <row r="949" spans="2:10" ht="15.75" thickBot="1" x14ac:dyDescent="0.3"/>
    <row r="950" spans="2:10" ht="15.75" thickBot="1" x14ac:dyDescent="0.3">
      <c r="B950" s="152" t="s">
        <v>234</v>
      </c>
      <c r="C950" s="153"/>
      <c r="D950" s="154" t="s">
        <v>235</v>
      </c>
      <c r="E950" s="155"/>
      <c r="F950" s="155"/>
      <c r="G950" s="155"/>
      <c r="H950" s="38">
        <f>+H953+H958+H962+H966+H970+H974+H978+H982+H986+H990+H995+H999+H1003+H1007+H1011+H1015+H1019</f>
        <v>0</v>
      </c>
      <c r="I950" s="76">
        <f>COUNTIF(I953:I1019,"Es necesario completar el precio de esta partida, introduciendo un valor en la celda en naranja")</f>
        <v>17</v>
      </c>
    </row>
    <row r="951" spans="2:10" ht="9.9499999999999993" customHeight="1" thickBot="1" x14ac:dyDescent="0.3">
      <c r="B951" s="1"/>
      <c r="C951" s="1"/>
      <c r="D951" s="168"/>
      <c r="E951" s="168"/>
      <c r="F951" s="55"/>
      <c r="G951"/>
      <c r="H951" s="1"/>
    </row>
    <row r="952" spans="2:10" ht="15.75" thickBot="1" x14ac:dyDescent="0.3">
      <c r="B952" s="145" t="s">
        <v>2</v>
      </c>
      <c r="C952" s="146"/>
      <c r="D952" s="146"/>
      <c r="E952" s="146"/>
      <c r="F952" s="57" t="s">
        <v>279</v>
      </c>
      <c r="G952" s="3" t="s">
        <v>4</v>
      </c>
      <c r="H952" s="3" t="s">
        <v>5</v>
      </c>
      <c r="J952" s="78">
        <f>ROUND(F953,2)</f>
        <v>0</v>
      </c>
    </row>
    <row r="953" spans="2:10" ht="15.75" thickBot="1" x14ac:dyDescent="0.3">
      <c r="B953" s="5">
        <v>212</v>
      </c>
      <c r="C953" s="6" t="s">
        <v>278</v>
      </c>
      <c r="D953" s="159" t="s">
        <v>7</v>
      </c>
      <c r="E953" s="160"/>
      <c r="F953" s="75"/>
      <c r="G953" s="6">
        <v>1</v>
      </c>
      <c r="H953" s="8">
        <f>ROUND(J952*G953,2)</f>
        <v>0</v>
      </c>
      <c r="I953" s="79" t="str">
        <f>IF(ISBLANK('Modelo de oferta económica'!F953),"Es necesario completar el precio de esta partida, introduciendo un valor en la celda en naranja","")</f>
        <v>Es necesario completar el precio de esta partida, introduciendo un valor en la celda en naranja</v>
      </c>
    </row>
    <row r="954" spans="2:10" ht="21" customHeight="1" x14ac:dyDescent="0.25">
      <c r="B954" s="162" t="s">
        <v>206</v>
      </c>
      <c r="C954" s="163"/>
      <c r="D954" s="163"/>
      <c r="E954" s="163"/>
      <c r="F954" s="163"/>
      <c r="G954" s="163"/>
      <c r="H954" s="164"/>
    </row>
    <row r="955" spans="2:10" ht="15.75" thickBot="1" x14ac:dyDescent="0.3">
      <c r="B955" s="165" t="s">
        <v>236</v>
      </c>
      <c r="C955" s="166"/>
      <c r="D955" s="166"/>
      <c r="E955" s="166"/>
      <c r="F955" s="166"/>
      <c r="G955" s="166"/>
      <c r="H955" s="167"/>
    </row>
    <row r="956" spans="2:10" ht="9.9499999999999993" customHeight="1" thickBot="1" x14ac:dyDescent="0.3">
      <c r="B956" s="1"/>
      <c r="C956" s="1"/>
      <c r="D956" s="168"/>
      <c r="E956" s="168"/>
      <c r="F956" s="55"/>
      <c r="G956"/>
      <c r="H956" s="1"/>
    </row>
    <row r="957" spans="2:10" ht="15.75" thickBot="1" x14ac:dyDescent="0.3">
      <c r="B957" s="145" t="s">
        <v>2</v>
      </c>
      <c r="C957" s="146"/>
      <c r="D957" s="146"/>
      <c r="E957" s="146"/>
      <c r="F957" s="57" t="s">
        <v>279</v>
      </c>
      <c r="G957" s="3" t="s">
        <v>4</v>
      </c>
      <c r="H957" s="3" t="s">
        <v>5</v>
      </c>
      <c r="J957" s="78">
        <f>ROUND(F958,2)</f>
        <v>0</v>
      </c>
    </row>
    <row r="958" spans="2:10" ht="15.75" thickBot="1" x14ac:dyDescent="0.3">
      <c r="B958" s="5">
        <v>213</v>
      </c>
      <c r="C958" s="6" t="s">
        <v>278</v>
      </c>
      <c r="D958" s="159" t="s">
        <v>9</v>
      </c>
      <c r="E958" s="160"/>
      <c r="F958" s="75"/>
      <c r="G958" s="6">
        <v>1</v>
      </c>
      <c r="H958" s="8">
        <f>ROUND(J957*G958,2)</f>
        <v>0</v>
      </c>
      <c r="I958" s="79" t="str">
        <f>IF(ISBLANK('Modelo de oferta económica'!F958),"Es necesario completar el precio de esta partida, introduciendo un valor en la celda en naranja","")</f>
        <v>Es necesario completar el precio de esta partida, introduciendo un valor en la celda en naranja</v>
      </c>
    </row>
    <row r="959" spans="2:10" ht="34.5" customHeight="1" thickBot="1" x14ac:dyDescent="0.3">
      <c r="B959" s="156" t="s">
        <v>280</v>
      </c>
      <c r="C959" s="157"/>
      <c r="D959" s="157"/>
      <c r="E959" s="157"/>
      <c r="F959" s="157"/>
      <c r="G959" s="157"/>
      <c r="H959" s="158"/>
    </row>
    <row r="960" spans="2:10" ht="9.9499999999999993" customHeight="1" thickBot="1" x14ac:dyDescent="0.3">
      <c r="B960" s="7"/>
      <c r="C960" s="1"/>
      <c r="D960" s="35"/>
      <c r="E960" s="1"/>
      <c r="F960" s="55"/>
      <c r="G960" s="168"/>
      <c r="H960" s="168"/>
    </row>
    <row r="961" spans="2:10" ht="15.75" thickBot="1" x14ac:dyDescent="0.3">
      <c r="B961" s="145" t="s">
        <v>2</v>
      </c>
      <c r="C961" s="146"/>
      <c r="D961" s="146"/>
      <c r="E961" s="146"/>
      <c r="F961" s="56" t="s">
        <v>3</v>
      </c>
      <c r="G961" s="42" t="s">
        <v>4</v>
      </c>
      <c r="H961" s="42" t="s">
        <v>5</v>
      </c>
      <c r="J961" s="78">
        <f>ROUND(F962,2)</f>
        <v>0</v>
      </c>
    </row>
    <row r="962" spans="2:10" ht="20.25" customHeight="1" thickBot="1" x14ac:dyDescent="0.3">
      <c r="B962" s="46">
        <v>214</v>
      </c>
      <c r="C962" s="47" t="s">
        <v>10</v>
      </c>
      <c r="D962" s="159" t="s">
        <v>15</v>
      </c>
      <c r="E962" s="160"/>
      <c r="F962" s="63"/>
      <c r="G962" s="48">
        <v>15</v>
      </c>
      <c r="H962" s="8">
        <f>ROUND(J961*G962,2)</f>
        <v>0</v>
      </c>
      <c r="I962" s="79" t="str">
        <f>IF(ISBLANK('Modelo de oferta económica'!F962),"Es necesario completar el precio de esta partida, introduciendo un valor en la celda en naranja","")</f>
        <v>Es necesario completar el precio de esta partida, introduciendo un valor en la celda en naranja</v>
      </c>
    </row>
    <row r="963" spans="2:10" ht="45.75" customHeight="1" thickBot="1" x14ac:dyDescent="0.3">
      <c r="B963" s="156" t="s">
        <v>237</v>
      </c>
      <c r="C963" s="157"/>
      <c r="D963" s="157"/>
      <c r="E963" s="157"/>
      <c r="F963" s="157"/>
      <c r="G963" s="157"/>
      <c r="H963" s="158"/>
    </row>
    <row r="964" spans="2:10" ht="9.9499999999999993" customHeight="1" thickBot="1" x14ac:dyDescent="0.3">
      <c r="B964" s="7"/>
      <c r="C964" s="7"/>
      <c r="D964" s="26"/>
      <c r="E964" s="1"/>
      <c r="F964" s="55"/>
      <c r="G964" s="168"/>
      <c r="H964" s="168"/>
    </row>
    <row r="965" spans="2:10" ht="15.75" thickBot="1" x14ac:dyDescent="0.3">
      <c r="B965" s="145" t="s">
        <v>2</v>
      </c>
      <c r="C965" s="146"/>
      <c r="D965" s="146"/>
      <c r="E965" s="146"/>
      <c r="F965" s="56" t="s">
        <v>3</v>
      </c>
      <c r="G965" s="42" t="s">
        <v>4</v>
      </c>
      <c r="H965" s="42" t="s">
        <v>5</v>
      </c>
      <c r="J965" s="78">
        <f>ROUND(F966,2)</f>
        <v>0</v>
      </c>
    </row>
    <row r="966" spans="2:10" ht="23.25" customHeight="1" thickBot="1" x14ac:dyDescent="0.3">
      <c r="B966" s="46">
        <v>215</v>
      </c>
      <c r="C966" s="47" t="s">
        <v>10</v>
      </c>
      <c r="D966" s="159" t="s">
        <v>238</v>
      </c>
      <c r="E966" s="160"/>
      <c r="F966" s="63"/>
      <c r="G966" s="48">
        <v>27</v>
      </c>
      <c r="H966" s="8">
        <f>ROUND(J965*G966,2)</f>
        <v>0</v>
      </c>
      <c r="I966" s="79" t="str">
        <f>IF(ISBLANK('Modelo de oferta económica'!F966),"Es necesario completar el precio de esta partida, introduciendo un valor en la celda en naranja","")</f>
        <v>Es necesario completar el precio de esta partida, introduciendo un valor en la celda en naranja</v>
      </c>
    </row>
    <row r="967" spans="2:10" ht="46.5" customHeight="1" thickBot="1" x14ac:dyDescent="0.3">
      <c r="B967" s="156" t="s">
        <v>239</v>
      </c>
      <c r="C967" s="157"/>
      <c r="D967" s="157"/>
      <c r="E967" s="157"/>
      <c r="F967" s="157"/>
      <c r="G967" s="157"/>
      <c r="H967" s="158"/>
    </row>
    <row r="968" spans="2:10" ht="9.9499999999999993" customHeight="1" thickBot="1" x14ac:dyDescent="0.3">
      <c r="B968" s="17"/>
      <c r="E968"/>
      <c r="F968" s="51"/>
      <c r="G968"/>
      <c r="H968"/>
    </row>
    <row r="969" spans="2:10" ht="15.75" thickBot="1" x14ac:dyDescent="0.3">
      <c r="B969" s="145" t="s">
        <v>2</v>
      </c>
      <c r="C969" s="146"/>
      <c r="D969" s="146"/>
      <c r="E969" s="146"/>
      <c r="F969" s="56" t="s">
        <v>3</v>
      </c>
      <c r="G969" s="42" t="s">
        <v>4</v>
      </c>
      <c r="H969" s="42" t="s">
        <v>5</v>
      </c>
      <c r="J969" s="78">
        <f>ROUND(F970,2)</f>
        <v>0</v>
      </c>
    </row>
    <row r="970" spans="2:10" ht="15.75" thickBot="1" x14ac:dyDescent="0.3">
      <c r="B970" s="31">
        <v>216</v>
      </c>
      <c r="C970" s="31" t="s">
        <v>10</v>
      </c>
      <c r="D970" s="147" t="s">
        <v>240</v>
      </c>
      <c r="E970" s="148"/>
      <c r="F970" s="63"/>
      <c r="G970" s="9">
        <v>313</v>
      </c>
      <c r="H970" s="8">
        <f>ROUND(J969*G970,2)</f>
        <v>0</v>
      </c>
      <c r="I970" s="79" t="str">
        <f>IF(ISBLANK('Modelo de oferta económica'!F970),"Es necesario completar el precio de esta partida, introduciendo un valor en la celda en naranja","")</f>
        <v>Es necesario completar el precio de esta partida, introduciendo un valor en la celda en naranja</v>
      </c>
    </row>
    <row r="971" spans="2:10" ht="35.25" customHeight="1" thickBot="1" x14ac:dyDescent="0.3">
      <c r="B971" s="156" t="s">
        <v>241</v>
      </c>
      <c r="C971" s="157"/>
      <c r="D971" s="157"/>
      <c r="E971" s="157"/>
      <c r="F971" s="157"/>
      <c r="G971" s="157"/>
      <c r="H971" s="158"/>
    </row>
    <row r="972" spans="2:10" ht="9.9499999999999993" customHeight="1" thickBot="1" x14ac:dyDescent="0.3">
      <c r="B972" s="1"/>
      <c r="C972" s="1"/>
      <c r="D972" s="35"/>
      <c r="E972" s="1"/>
      <c r="F972" s="55"/>
      <c r="G972"/>
      <c r="H972" s="33"/>
    </row>
    <row r="973" spans="2:10" ht="15.75" thickBot="1" x14ac:dyDescent="0.3">
      <c r="B973" s="145" t="s">
        <v>2</v>
      </c>
      <c r="C973" s="146"/>
      <c r="D973" s="146"/>
      <c r="E973" s="146"/>
      <c r="F973" s="56" t="s">
        <v>3</v>
      </c>
      <c r="G973" s="42" t="s">
        <v>4</v>
      </c>
      <c r="H973" s="42" t="s">
        <v>5</v>
      </c>
      <c r="J973" s="78">
        <f>ROUND(F974,2)</f>
        <v>0</v>
      </c>
    </row>
    <row r="974" spans="2:10" ht="15.75" thickBot="1" x14ac:dyDescent="0.3">
      <c r="B974" s="31">
        <v>217</v>
      </c>
      <c r="C974" s="31" t="s">
        <v>10</v>
      </c>
      <c r="D974" s="147" t="s">
        <v>17</v>
      </c>
      <c r="E974" s="148"/>
      <c r="F974" s="63"/>
      <c r="G974" s="9">
        <v>100</v>
      </c>
      <c r="H974" s="8">
        <f>ROUND(J973*G974,2)</f>
        <v>0</v>
      </c>
      <c r="I974" s="79" t="str">
        <f>IF(ISBLANK('Modelo de oferta económica'!F974),"Es necesario completar el precio de esta partida, introduciendo un valor en la celda en naranja","")</f>
        <v>Es necesario completar el precio de esta partida, introduciendo un valor en la celda en naranja</v>
      </c>
    </row>
    <row r="975" spans="2:10" ht="37.5" customHeight="1" thickBot="1" x14ac:dyDescent="0.3">
      <c r="B975" s="156" t="s">
        <v>18</v>
      </c>
      <c r="C975" s="157"/>
      <c r="D975" s="157"/>
      <c r="E975" s="157"/>
      <c r="F975" s="157"/>
      <c r="G975" s="157"/>
      <c r="H975" s="158"/>
    </row>
    <row r="976" spans="2:10" ht="9.9499999999999993" customHeight="1" thickBot="1" x14ac:dyDescent="0.3">
      <c r="B976" s="1"/>
      <c r="C976" s="1"/>
      <c r="D976" s="35"/>
      <c r="E976" s="1"/>
      <c r="F976" s="55"/>
      <c r="G976"/>
      <c r="H976" s="1"/>
    </row>
    <row r="977" spans="2:10" ht="15.75" thickBot="1" x14ac:dyDescent="0.3">
      <c r="B977" s="145" t="s">
        <v>2</v>
      </c>
      <c r="C977" s="146"/>
      <c r="D977" s="146"/>
      <c r="E977" s="146"/>
      <c r="F977" s="56" t="s">
        <v>3</v>
      </c>
      <c r="G977" s="39" t="s">
        <v>4</v>
      </c>
      <c r="H977" s="49" t="s">
        <v>5</v>
      </c>
      <c r="J977" s="78">
        <f>ROUND(F978,2)</f>
        <v>0</v>
      </c>
    </row>
    <row r="978" spans="2:10" ht="15.75" thickBot="1" x14ac:dyDescent="0.3">
      <c r="B978" s="31">
        <v>218</v>
      </c>
      <c r="C978" s="31" t="s">
        <v>10</v>
      </c>
      <c r="D978" s="147" t="s">
        <v>240</v>
      </c>
      <c r="E978" s="148"/>
      <c r="F978" s="63"/>
      <c r="G978" s="45">
        <v>10</v>
      </c>
      <c r="H978" s="8">
        <f>ROUND(J977*G978,2)</f>
        <v>0</v>
      </c>
      <c r="I978" s="79" t="str">
        <f>IF(ISBLANK('Modelo de oferta económica'!F978),"Es necesario completar el precio de esta partida, introduciendo un valor en la celda en naranja","")</f>
        <v>Es necesario completar el precio de esta partida, introduciendo un valor en la celda en naranja</v>
      </c>
    </row>
    <row r="979" spans="2:10" ht="36.75" customHeight="1" thickBot="1" x14ac:dyDescent="0.3">
      <c r="B979" s="156" t="s">
        <v>276</v>
      </c>
      <c r="C979" s="157"/>
      <c r="D979" s="157"/>
      <c r="E979" s="157"/>
      <c r="F979" s="157"/>
      <c r="G979" s="157"/>
      <c r="H979" s="158"/>
    </row>
    <row r="980" spans="2:10" ht="9.9499999999999993" customHeight="1" thickBot="1" x14ac:dyDescent="0.3">
      <c r="B980" s="1"/>
      <c r="C980" s="1"/>
      <c r="D980" s="35"/>
      <c r="E980" s="1"/>
      <c r="F980" s="55"/>
      <c r="G980"/>
      <c r="H980" s="1"/>
    </row>
    <row r="981" spans="2:10" ht="15.75" thickBot="1" x14ac:dyDescent="0.3">
      <c r="B981" s="145" t="s">
        <v>2</v>
      </c>
      <c r="C981" s="146"/>
      <c r="D981" s="146"/>
      <c r="E981" s="146"/>
      <c r="F981" s="57" t="s">
        <v>3</v>
      </c>
      <c r="G981" s="3" t="s">
        <v>4</v>
      </c>
      <c r="H981" s="3" t="s">
        <v>5</v>
      </c>
      <c r="J981" s="78">
        <f>ROUND(F982,2)</f>
        <v>0</v>
      </c>
    </row>
    <row r="982" spans="2:10" ht="15.75" thickBot="1" x14ac:dyDescent="0.3">
      <c r="B982" s="31">
        <v>219</v>
      </c>
      <c r="C982" s="46" t="s">
        <v>29</v>
      </c>
      <c r="D982" s="147" t="s">
        <v>242</v>
      </c>
      <c r="E982" s="148"/>
      <c r="F982" s="63"/>
      <c r="G982" s="44">
        <v>1</v>
      </c>
      <c r="H982" s="8">
        <f>ROUND(J981*G982,2)</f>
        <v>0</v>
      </c>
      <c r="I982" s="79" t="str">
        <f>IF(ISBLANK('Modelo de oferta económica'!F982),"Es necesario completar el precio de esta partida, introduciendo un valor en la celda en naranja","")</f>
        <v>Es necesario completar el precio de esta partida, introduciendo un valor en la celda en naranja</v>
      </c>
    </row>
    <row r="983" spans="2:10" ht="27" customHeight="1" thickBot="1" x14ac:dyDescent="0.3">
      <c r="B983" s="149" t="s">
        <v>243</v>
      </c>
      <c r="C983" s="150"/>
      <c r="D983" s="150"/>
      <c r="E983" s="150"/>
      <c r="F983" s="150"/>
      <c r="G983" s="150"/>
      <c r="H983" s="151"/>
    </row>
    <row r="984" spans="2:10" ht="9.9499999999999993" customHeight="1" thickBot="1" x14ac:dyDescent="0.3">
      <c r="B984" s="7"/>
      <c r="C984" s="7"/>
      <c r="D984" s="35"/>
      <c r="E984" s="1"/>
      <c r="F984" s="55"/>
      <c r="G984"/>
      <c r="H984" s="33"/>
    </row>
    <row r="985" spans="2:10" ht="15.75" thickBot="1" x14ac:dyDescent="0.3">
      <c r="B985" s="145" t="s">
        <v>2</v>
      </c>
      <c r="C985" s="146"/>
      <c r="D985" s="146"/>
      <c r="E985" s="146"/>
      <c r="F985" s="56" t="s">
        <v>3</v>
      </c>
      <c r="G985" s="42" t="s">
        <v>4</v>
      </c>
      <c r="H985" s="42" t="s">
        <v>5</v>
      </c>
      <c r="J985" s="78">
        <f>ROUND(F986,2)</f>
        <v>0</v>
      </c>
    </row>
    <row r="986" spans="2:10" ht="15.75" thickBot="1" x14ac:dyDescent="0.3">
      <c r="B986" s="31">
        <v>220</v>
      </c>
      <c r="C986" s="31" t="s">
        <v>10</v>
      </c>
      <c r="D986" s="147" t="s">
        <v>24</v>
      </c>
      <c r="E986" s="148"/>
      <c r="F986" s="63"/>
      <c r="G986" s="9">
        <v>40</v>
      </c>
      <c r="H986" s="8">
        <f>ROUND(J985*G986,2)</f>
        <v>0</v>
      </c>
      <c r="I986" s="79" t="str">
        <f>IF(ISBLANK('Modelo de oferta económica'!F986),"Es necesario completar el precio de esta partida, introduciendo un valor en la celda en naranja","")</f>
        <v>Es necesario completar el precio de esta partida, introduciendo un valor en la celda en naranja</v>
      </c>
    </row>
    <row r="987" spans="2:10" ht="26.25" customHeight="1" thickBot="1" x14ac:dyDescent="0.3">
      <c r="B987" s="156" t="s">
        <v>244</v>
      </c>
      <c r="C987" s="157"/>
      <c r="D987" s="157"/>
      <c r="E987" s="157"/>
      <c r="F987" s="157"/>
      <c r="G987" s="157"/>
      <c r="H987" s="158"/>
    </row>
    <row r="988" spans="2:10" ht="9.9499999999999993" customHeight="1" thickBot="1" x14ac:dyDescent="0.3">
      <c r="B988" s="12"/>
      <c r="C988" s="12"/>
      <c r="D988" s="12"/>
      <c r="E988" s="12"/>
      <c r="F988" s="52"/>
      <c r="G988" s="12"/>
      <c r="H988" s="12"/>
    </row>
    <row r="989" spans="2:10" ht="15.75" thickBot="1" x14ac:dyDescent="0.3">
      <c r="B989" s="145" t="s">
        <v>2</v>
      </c>
      <c r="C989" s="146"/>
      <c r="D989" s="146"/>
      <c r="E989" s="146"/>
      <c r="F989" s="57" t="s">
        <v>3</v>
      </c>
      <c r="G989" s="3" t="s">
        <v>4</v>
      </c>
      <c r="H989" s="3" t="s">
        <v>5</v>
      </c>
      <c r="J989" s="78">
        <f>ROUND(F990,2)</f>
        <v>0</v>
      </c>
    </row>
    <row r="990" spans="2:10" ht="15.75" thickBot="1" x14ac:dyDescent="0.3">
      <c r="B990" s="5">
        <v>221</v>
      </c>
      <c r="C990" s="6" t="s">
        <v>29</v>
      </c>
      <c r="D990" s="147" t="s">
        <v>245</v>
      </c>
      <c r="E990" s="148"/>
      <c r="F990" s="75"/>
      <c r="G990" s="9">
        <v>2</v>
      </c>
      <c r="H990" s="8">
        <f>ROUND(J989*G990,2)</f>
        <v>0</v>
      </c>
      <c r="I990" s="79" t="str">
        <f>IF(ISBLANK('Modelo de oferta económica'!F990),"Es necesario completar el precio de esta partida, introduciendo un valor en la celda en naranja","")</f>
        <v>Es necesario completar el precio de esta partida, introduciendo un valor en la celda en naranja</v>
      </c>
    </row>
    <row r="991" spans="2:10" ht="26.25" customHeight="1" x14ac:dyDescent="0.25">
      <c r="B991" s="162" t="s">
        <v>246</v>
      </c>
      <c r="C991" s="163"/>
      <c r="D991" s="163"/>
      <c r="E991" s="163"/>
      <c r="F991" s="163"/>
      <c r="G991" s="163"/>
      <c r="H991" s="164"/>
    </row>
    <row r="992" spans="2:10" ht="15.75" thickBot="1" x14ac:dyDescent="0.3">
      <c r="B992" s="165" t="s">
        <v>247</v>
      </c>
      <c r="C992" s="166"/>
      <c r="D992" s="166"/>
      <c r="E992" s="166"/>
      <c r="F992" s="166"/>
      <c r="G992" s="166"/>
      <c r="H992" s="167"/>
    </row>
    <row r="993" spans="2:10" ht="9.9499999999999993" customHeight="1" thickBot="1" x14ac:dyDescent="0.3">
      <c r="E993"/>
      <c r="F993" s="51"/>
      <c r="G993"/>
      <c r="H993"/>
    </row>
    <row r="994" spans="2:10" ht="15.75" thickBot="1" x14ac:dyDescent="0.3">
      <c r="B994" s="145" t="s">
        <v>2</v>
      </c>
      <c r="C994" s="146"/>
      <c r="D994" s="146"/>
      <c r="E994" s="146"/>
      <c r="F994" s="57" t="s">
        <v>3</v>
      </c>
      <c r="G994" s="3" t="s">
        <v>4</v>
      </c>
      <c r="H994" s="3" t="s">
        <v>5</v>
      </c>
      <c r="J994" s="78">
        <f>ROUND(F995,2)</f>
        <v>0</v>
      </c>
    </row>
    <row r="995" spans="2:10" ht="15.75" thickBot="1" x14ac:dyDescent="0.3">
      <c r="B995" s="31">
        <v>222</v>
      </c>
      <c r="C995" s="46" t="s">
        <v>29</v>
      </c>
      <c r="D995" s="159" t="s">
        <v>248</v>
      </c>
      <c r="E995" s="160"/>
      <c r="F995" s="75"/>
      <c r="G995" s="9">
        <v>1</v>
      </c>
      <c r="H995" s="8">
        <f>ROUND(J994*G995,2)</f>
        <v>0</v>
      </c>
      <c r="I995" s="79" t="str">
        <f>IF(ISBLANK('Modelo de oferta económica'!F995),"Es necesario completar el precio de esta partida, introduciendo un valor en la celda en naranja","")</f>
        <v>Es necesario completar el precio de esta partida, introduciendo un valor en la celda en naranja</v>
      </c>
    </row>
    <row r="996" spans="2:10" ht="28.5" customHeight="1" thickBot="1" x14ac:dyDescent="0.3">
      <c r="B996" s="156" t="s">
        <v>249</v>
      </c>
      <c r="C996" s="157"/>
      <c r="D996" s="157"/>
      <c r="E996" s="157"/>
      <c r="F996" s="157"/>
      <c r="G996" s="157"/>
      <c r="H996" s="158"/>
    </row>
    <row r="997" spans="2:10" ht="9.9499999999999993" customHeight="1" thickBot="1" x14ac:dyDescent="0.3">
      <c r="B997" s="40"/>
      <c r="C997" s="32"/>
      <c r="D997" s="157"/>
      <c r="E997" s="157"/>
      <c r="F997" s="53"/>
      <c r="G997" s="21"/>
      <c r="H997" s="20"/>
    </row>
    <row r="998" spans="2:10" ht="15.75" thickBot="1" x14ac:dyDescent="0.3">
      <c r="B998" s="145" t="s">
        <v>2</v>
      </c>
      <c r="C998" s="146"/>
      <c r="D998" s="146"/>
      <c r="E998" s="146"/>
      <c r="F998" s="57" t="s">
        <v>3</v>
      </c>
      <c r="G998" s="3" t="s">
        <v>4</v>
      </c>
      <c r="H998" s="3" t="s">
        <v>5</v>
      </c>
      <c r="J998" s="78">
        <f>ROUND(F999,2)</f>
        <v>0</v>
      </c>
    </row>
    <row r="999" spans="2:10" ht="15.75" thickBot="1" x14ac:dyDescent="0.3">
      <c r="B999" s="31">
        <v>223</v>
      </c>
      <c r="C999" s="46" t="s">
        <v>29</v>
      </c>
      <c r="D999" s="159" t="s">
        <v>32</v>
      </c>
      <c r="E999" s="160"/>
      <c r="F999" s="75"/>
      <c r="G999" s="9">
        <v>42</v>
      </c>
      <c r="H999" s="8">
        <f>ROUND(J998*G999,2)</f>
        <v>0</v>
      </c>
      <c r="I999" s="79" t="str">
        <f>IF(ISBLANK('Modelo de oferta económica'!F999),"Es necesario completar el precio de esta partida, introduciendo un valor en la celda en naranja","")</f>
        <v>Es necesario completar el precio de esta partida, introduciendo un valor en la celda en naranja</v>
      </c>
    </row>
    <row r="1000" spans="2:10" ht="15.75" thickBot="1" x14ac:dyDescent="0.3">
      <c r="B1000" s="156" t="s">
        <v>250</v>
      </c>
      <c r="C1000" s="157"/>
      <c r="D1000" s="157"/>
      <c r="E1000" s="157"/>
      <c r="F1000" s="157"/>
      <c r="G1000" s="157"/>
      <c r="H1000" s="158"/>
    </row>
    <row r="1001" spans="2:10" ht="9.9499999999999993" customHeight="1" thickBot="1" x14ac:dyDescent="0.3">
      <c r="B1001" s="1"/>
      <c r="C1001" s="1"/>
      <c r="D1001" s="161"/>
      <c r="E1001" s="161"/>
      <c r="F1001" s="51"/>
      <c r="G1001"/>
      <c r="H1001"/>
    </row>
    <row r="1002" spans="2:10" ht="15.75" thickBot="1" x14ac:dyDescent="0.3">
      <c r="B1002" s="145" t="s">
        <v>2</v>
      </c>
      <c r="C1002" s="146"/>
      <c r="D1002" s="146"/>
      <c r="E1002" s="146"/>
      <c r="F1002" s="57" t="s">
        <v>279</v>
      </c>
      <c r="G1002" s="3" t="s">
        <v>4</v>
      </c>
      <c r="H1002" s="3" t="s">
        <v>5</v>
      </c>
      <c r="J1002" s="78">
        <f>ROUND(F1003,2)</f>
        <v>0</v>
      </c>
    </row>
    <row r="1003" spans="2:10" ht="15.75" thickBot="1" x14ac:dyDescent="0.3">
      <c r="B1003" s="31">
        <v>224</v>
      </c>
      <c r="C1003" s="31" t="s">
        <v>278</v>
      </c>
      <c r="D1003" s="159" t="s">
        <v>34</v>
      </c>
      <c r="E1003" s="160"/>
      <c r="F1003" s="75"/>
      <c r="G1003" s="6">
        <v>1</v>
      </c>
      <c r="H1003" s="8">
        <f>ROUND(J1002*G1003,2)</f>
        <v>0</v>
      </c>
      <c r="I1003" s="79" t="str">
        <f>IF(ISBLANK('Modelo de oferta económica'!F1003),"Es necesario completar el precio de esta partida, introduciendo un valor en la celda en naranja","")</f>
        <v>Es necesario completar el precio de esta partida, introduciendo un valor en la celda en naranja</v>
      </c>
    </row>
    <row r="1004" spans="2:10" ht="15.75" thickBot="1" x14ac:dyDescent="0.3">
      <c r="B1004" s="156" t="s">
        <v>35</v>
      </c>
      <c r="C1004" s="157"/>
      <c r="D1004" s="157"/>
      <c r="E1004" s="157"/>
      <c r="F1004" s="157"/>
      <c r="G1004" s="157"/>
      <c r="H1004" s="158"/>
    </row>
    <row r="1005" spans="2:10" ht="9.9499999999999993" customHeight="1" thickBot="1" x14ac:dyDescent="0.3">
      <c r="B1005" s="1"/>
      <c r="C1005" s="1"/>
      <c r="D1005" s="161"/>
      <c r="E1005" s="161"/>
      <c r="F1005" s="51"/>
      <c r="G1005"/>
      <c r="H1005"/>
    </row>
    <row r="1006" spans="2:10" ht="15.75" thickBot="1" x14ac:dyDescent="0.3">
      <c r="B1006" s="145" t="s">
        <v>2</v>
      </c>
      <c r="C1006" s="146"/>
      <c r="D1006" s="146"/>
      <c r="E1006" s="146"/>
      <c r="F1006" s="57" t="s">
        <v>3</v>
      </c>
      <c r="G1006" s="3" t="s">
        <v>4</v>
      </c>
      <c r="H1006" s="3" t="s">
        <v>5</v>
      </c>
      <c r="J1006" s="78">
        <f>ROUND(F1007,2)</f>
        <v>0</v>
      </c>
    </row>
    <row r="1007" spans="2:10" ht="15.75" thickBot="1" x14ac:dyDescent="0.3">
      <c r="B1007" s="31">
        <v>225</v>
      </c>
      <c r="C1007" s="31" t="s">
        <v>29</v>
      </c>
      <c r="D1007" s="159" t="s">
        <v>57</v>
      </c>
      <c r="E1007" s="160"/>
      <c r="F1007" s="75"/>
      <c r="G1007" s="9">
        <v>1</v>
      </c>
      <c r="H1007" s="8">
        <f>ROUND(J1006*G1007,2)</f>
        <v>0</v>
      </c>
      <c r="I1007" s="79" t="str">
        <f>IF(ISBLANK('Modelo de oferta económica'!F1007),"Es necesario completar el precio de esta partida, introduciendo un valor en la celda en naranja","")</f>
        <v>Es necesario completar el precio de esta partida, introduciendo un valor en la celda en naranja</v>
      </c>
    </row>
    <row r="1008" spans="2:10" ht="15.75" thickBot="1" x14ac:dyDescent="0.3">
      <c r="B1008" s="156" t="s">
        <v>230</v>
      </c>
      <c r="C1008" s="157"/>
      <c r="D1008" s="157"/>
      <c r="E1008" s="157"/>
      <c r="F1008" s="157"/>
      <c r="G1008" s="157"/>
      <c r="H1008" s="158"/>
    </row>
    <row r="1009" spans="2:10" ht="9.9499999999999993" customHeight="1" thickBot="1" x14ac:dyDescent="0.3">
      <c r="B1009" s="41"/>
      <c r="C1009" s="7"/>
      <c r="D1009" s="161"/>
      <c r="E1009" s="161"/>
      <c r="F1009" s="51"/>
      <c r="G1009"/>
      <c r="H1009"/>
    </row>
    <row r="1010" spans="2:10" ht="15.75" thickBot="1" x14ac:dyDescent="0.3">
      <c r="B1010" s="145" t="s">
        <v>2</v>
      </c>
      <c r="C1010" s="146"/>
      <c r="D1010" s="146"/>
      <c r="E1010" s="146"/>
      <c r="F1010" s="57" t="s">
        <v>3</v>
      </c>
      <c r="G1010" s="3" t="s">
        <v>4</v>
      </c>
      <c r="H1010" s="3" t="s">
        <v>5</v>
      </c>
      <c r="J1010" s="78">
        <f>ROUND(F1011,2)</f>
        <v>0</v>
      </c>
    </row>
    <row r="1011" spans="2:10" ht="15.75" thickBot="1" x14ac:dyDescent="0.3">
      <c r="B1011" s="31">
        <v>226</v>
      </c>
      <c r="C1011" s="31" t="s">
        <v>29</v>
      </c>
      <c r="D1011" s="159" t="s">
        <v>30</v>
      </c>
      <c r="E1011" s="160"/>
      <c r="F1011" s="75"/>
      <c r="G1011" s="9">
        <v>120</v>
      </c>
      <c r="H1011" s="8">
        <f>ROUND(J1010*G1011,2)</f>
        <v>0</v>
      </c>
      <c r="I1011" s="79" t="str">
        <f>IF(ISBLANK('Modelo de oferta económica'!F1011),"Es necesario completar el precio de esta partida, introduciendo un valor en la celda en naranja","")</f>
        <v>Es necesario completar el precio de esta partida, introduciendo un valor en la celda en naranja</v>
      </c>
    </row>
    <row r="1012" spans="2:10" ht="15.75" thickBot="1" x14ac:dyDescent="0.3">
      <c r="B1012" s="156" t="s">
        <v>251</v>
      </c>
      <c r="C1012" s="157"/>
      <c r="D1012" s="157"/>
      <c r="E1012" s="157"/>
      <c r="F1012" s="157"/>
      <c r="G1012" s="157"/>
      <c r="H1012" s="158"/>
    </row>
    <row r="1013" spans="2:10" ht="9.9499999999999993" customHeight="1" thickBot="1" x14ac:dyDescent="0.3">
      <c r="B1013" s="1"/>
      <c r="C1013" s="1"/>
      <c r="D1013" s="161"/>
      <c r="E1013" s="161"/>
      <c r="F1013" s="51"/>
      <c r="G1013"/>
      <c r="H1013"/>
    </row>
    <row r="1014" spans="2:10" ht="15.75" thickBot="1" x14ac:dyDescent="0.3">
      <c r="B1014" s="145" t="s">
        <v>2</v>
      </c>
      <c r="C1014" s="146"/>
      <c r="D1014" s="146"/>
      <c r="E1014" s="146"/>
      <c r="F1014" s="57" t="s">
        <v>279</v>
      </c>
      <c r="G1014" s="3" t="s">
        <v>4</v>
      </c>
      <c r="H1014" s="3" t="s">
        <v>5</v>
      </c>
      <c r="J1014" s="78">
        <f>ROUND(F1015,2)</f>
        <v>0</v>
      </c>
    </row>
    <row r="1015" spans="2:10" ht="15.75" thickBot="1" x14ac:dyDescent="0.3">
      <c r="B1015" s="31">
        <v>227</v>
      </c>
      <c r="C1015" s="31" t="s">
        <v>278</v>
      </c>
      <c r="D1015" s="159" t="s">
        <v>27</v>
      </c>
      <c r="E1015" s="160"/>
      <c r="F1015" s="75"/>
      <c r="G1015" s="6">
        <v>1</v>
      </c>
      <c r="H1015" s="8">
        <f>ROUND(J1014*G1015,2)</f>
        <v>0</v>
      </c>
      <c r="I1015" s="79" t="str">
        <f>IF(ISBLANK('Modelo de oferta económica'!F1015),"Es necesario completar el precio de esta partida, introduciendo un valor en la celda en naranja","")</f>
        <v>Es necesario completar el precio de esta partida, introduciendo un valor en la celda en naranja</v>
      </c>
    </row>
    <row r="1016" spans="2:10" ht="15.75" thickBot="1" x14ac:dyDescent="0.3">
      <c r="B1016" s="156" t="s">
        <v>28</v>
      </c>
      <c r="C1016" s="157"/>
      <c r="D1016" s="157"/>
      <c r="E1016" s="157"/>
      <c r="F1016" s="157"/>
      <c r="G1016" s="157"/>
      <c r="H1016" s="158"/>
    </row>
    <row r="1017" spans="2:10" ht="9.9499999999999993" customHeight="1" thickBot="1" x14ac:dyDescent="0.3">
      <c r="B1017" s="18"/>
      <c r="C1017" s="1"/>
      <c r="D1017" s="35"/>
      <c r="E1017" s="1"/>
      <c r="F1017" s="55"/>
      <c r="G1017"/>
      <c r="H1017"/>
    </row>
    <row r="1018" spans="2:10" ht="15.75" thickBot="1" x14ac:dyDescent="0.3">
      <c r="B1018" s="145" t="s">
        <v>2</v>
      </c>
      <c r="C1018" s="146"/>
      <c r="D1018" s="146"/>
      <c r="E1018" s="146"/>
      <c r="F1018" s="57" t="s">
        <v>3</v>
      </c>
      <c r="G1018" s="3" t="s">
        <v>4</v>
      </c>
      <c r="H1018" s="3" t="s">
        <v>5</v>
      </c>
      <c r="J1018" s="78">
        <f>ROUND(F1019,2)</f>
        <v>0</v>
      </c>
    </row>
    <row r="1019" spans="2:10" ht="15.75" thickBot="1" x14ac:dyDescent="0.3">
      <c r="B1019" s="31">
        <v>228</v>
      </c>
      <c r="C1019" s="31" t="s">
        <v>29</v>
      </c>
      <c r="D1019" s="159" t="s">
        <v>38</v>
      </c>
      <c r="E1019" s="160"/>
      <c r="F1019" s="75"/>
      <c r="G1019" s="9">
        <v>1</v>
      </c>
      <c r="H1019" s="8">
        <f>ROUND(J1018*G1019,2)</f>
        <v>0</v>
      </c>
      <c r="I1019" s="79" t="str">
        <f>IF(ISBLANK('Modelo de oferta económica'!F1019),"Es necesario completar el precio de esta partida, introduciendo un valor en la celda en naranja","")</f>
        <v>Es necesario completar el precio de esta partida, introduciendo un valor en la celda en naranja</v>
      </c>
    </row>
    <row r="1020" spans="2:10" ht="15.75" thickBot="1" x14ac:dyDescent="0.3">
      <c r="B1020" s="156" t="s">
        <v>39</v>
      </c>
      <c r="C1020" s="157"/>
      <c r="D1020" s="157"/>
      <c r="E1020" s="157"/>
      <c r="F1020" s="157"/>
      <c r="G1020" s="157"/>
      <c r="H1020" s="158"/>
    </row>
    <row r="1021" spans="2:10" ht="15.75" thickBot="1" x14ac:dyDescent="0.3"/>
    <row r="1022" spans="2:10" ht="15.75" thickBot="1" x14ac:dyDescent="0.3">
      <c r="B1022" s="152" t="s">
        <v>252</v>
      </c>
      <c r="C1022" s="153"/>
      <c r="D1022" s="154" t="s">
        <v>253</v>
      </c>
      <c r="E1022" s="155"/>
      <c r="F1022" s="155"/>
      <c r="G1022" s="155"/>
      <c r="H1022" s="38">
        <f>+H1025+H1029</f>
        <v>0</v>
      </c>
      <c r="I1022" s="76">
        <f>COUNTIF(I1025:I1029,"Es necesario completar el precio de esta partida, introduciendo un valor en la celda en naranja")</f>
        <v>2</v>
      </c>
    </row>
    <row r="1023" spans="2:10" ht="9.9499999999999993" customHeight="1" thickBot="1" x14ac:dyDescent="0.3">
      <c r="B1023" s="7"/>
      <c r="C1023" s="7"/>
      <c r="D1023" s="7"/>
      <c r="E1023" s="7"/>
      <c r="F1023" s="54"/>
      <c r="G1023" s="7"/>
      <c r="H1023" s="7"/>
    </row>
    <row r="1024" spans="2:10" ht="15.75" thickBot="1" x14ac:dyDescent="0.3">
      <c r="B1024" s="145" t="s">
        <v>2</v>
      </c>
      <c r="C1024" s="146"/>
      <c r="D1024" s="146"/>
      <c r="E1024" s="146"/>
      <c r="F1024" s="57" t="s">
        <v>3</v>
      </c>
      <c r="G1024" s="3" t="s">
        <v>4</v>
      </c>
      <c r="H1024" s="3" t="s">
        <v>5</v>
      </c>
      <c r="J1024" s="78">
        <f>ROUND(F1025,2)</f>
        <v>0</v>
      </c>
    </row>
    <row r="1025" spans="2:10" ht="15.75" thickBot="1" x14ac:dyDescent="0.3">
      <c r="B1025" s="5">
        <v>229</v>
      </c>
      <c r="C1025" s="6" t="s">
        <v>317</v>
      </c>
      <c r="D1025" s="147" t="s">
        <v>254</v>
      </c>
      <c r="E1025" s="148"/>
      <c r="F1025" s="75"/>
      <c r="G1025" s="9">
        <v>7.93</v>
      </c>
      <c r="H1025" s="8">
        <f>ROUND(J1024*G1025,2)</f>
        <v>0</v>
      </c>
      <c r="I1025" s="79" t="str">
        <f>IF(ISBLANK('Modelo de oferta económica'!F1025),"Es necesario completar el precio de esta partida, introduciendo un valor en la celda en naranja","")</f>
        <v>Es necesario completar el precio de esta partida, introduciendo un valor en la celda en naranja</v>
      </c>
    </row>
    <row r="1026" spans="2:10" ht="24.75" customHeight="1" thickBot="1" x14ac:dyDescent="0.3">
      <c r="B1026" s="149" t="s">
        <v>255</v>
      </c>
      <c r="C1026" s="150"/>
      <c r="D1026" s="150"/>
      <c r="E1026" s="150"/>
      <c r="F1026" s="150"/>
      <c r="G1026" s="150"/>
      <c r="H1026" s="151"/>
    </row>
    <row r="1027" spans="2:10" ht="9.9499999999999993" customHeight="1" thickBot="1" x14ac:dyDescent="0.3">
      <c r="B1027" s="7"/>
      <c r="C1027" s="7"/>
      <c r="D1027" s="7"/>
      <c r="E1027" s="7"/>
      <c r="F1027" s="54"/>
      <c r="G1027" s="7"/>
      <c r="H1027" s="7"/>
    </row>
    <row r="1028" spans="2:10" ht="15.75" thickBot="1" x14ac:dyDescent="0.3">
      <c r="B1028" s="145" t="s">
        <v>2</v>
      </c>
      <c r="C1028" s="146"/>
      <c r="D1028" s="146"/>
      <c r="E1028" s="146"/>
      <c r="F1028" s="57" t="s">
        <v>3</v>
      </c>
      <c r="G1028" s="3" t="s">
        <v>4</v>
      </c>
      <c r="H1028" s="3" t="s">
        <v>5</v>
      </c>
      <c r="J1028" s="78">
        <f>ROUND(F1029,2)</f>
        <v>0</v>
      </c>
    </row>
    <row r="1029" spans="2:10" ht="15.75" thickBot="1" x14ac:dyDescent="0.3">
      <c r="B1029" s="5">
        <v>230</v>
      </c>
      <c r="C1029" s="6" t="s">
        <v>317</v>
      </c>
      <c r="D1029" s="147" t="s">
        <v>256</v>
      </c>
      <c r="E1029" s="148"/>
      <c r="F1029" s="75"/>
      <c r="G1029" s="9">
        <v>7.93</v>
      </c>
      <c r="H1029" s="8">
        <f>ROUND(J1028*G1029,2)</f>
        <v>0</v>
      </c>
      <c r="I1029" s="79" t="str">
        <f>IF(ISBLANK('Modelo de oferta económica'!F1029),"Es necesario completar el precio de esta partida, introduciendo un valor en la celda en naranja","")</f>
        <v>Es necesario completar el precio de esta partida, introduciendo un valor en la celda en naranja</v>
      </c>
    </row>
    <row r="1030" spans="2:10" ht="25.5" customHeight="1" thickBot="1" x14ac:dyDescent="0.3">
      <c r="B1030" s="156" t="s">
        <v>257</v>
      </c>
      <c r="C1030" s="157"/>
      <c r="D1030" s="157"/>
      <c r="E1030" s="157"/>
      <c r="F1030" s="157"/>
      <c r="G1030" s="157"/>
      <c r="H1030" s="158"/>
    </row>
    <row r="1031" spans="2:10" ht="15.75" thickBot="1" x14ac:dyDescent="0.3"/>
    <row r="1032" spans="2:10" ht="15.75" thickBot="1" x14ac:dyDescent="0.3">
      <c r="B1032" s="152" t="s">
        <v>258</v>
      </c>
      <c r="C1032" s="153"/>
      <c r="D1032" s="154" t="s">
        <v>259</v>
      </c>
      <c r="E1032" s="155"/>
      <c r="F1032" s="155"/>
      <c r="G1032" s="155"/>
      <c r="H1032" s="38">
        <f>+H1035+H1039+H1043</f>
        <v>0</v>
      </c>
      <c r="I1032" s="76">
        <f>COUNTIF(I1035:I1043,"Es necesario completar el precio de esta partida, introduciendo un valor en la celda en naranja")</f>
        <v>3</v>
      </c>
    </row>
    <row r="1033" spans="2:10" ht="9.9499999999999993" customHeight="1" thickBot="1" x14ac:dyDescent="0.3">
      <c r="B1033" s="7"/>
      <c r="C1033" s="7"/>
      <c r="D1033" s="7"/>
      <c r="E1033" s="7"/>
      <c r="F1033" s="54"/>
      <c r="G1033" s="7"/>
      <c r="H1033" s="7"/>
    </row>
    <row r="1034" spans="2:10" ht="15.75" thickBot="1" x14ac:dyDescent="0.3">
      <c r="B1034" s="145" t="s">
        <v>2</v>
      </c>
      <c r="C1034" s="146"/>
      <c r="D1034" s="146"/>
      <c r="E1034" s="146"/>
      <c r="F1034" s="57" t="s">
        <v>279</v>
      </c>
      <c r="G1034" s="3" t="s">
        <v>4</v>
      </c>
      <c r="H1034" s="3" t="s">
        <v>5</v>
      </c>
      <c r="J1034" s="78">
        <f>ROUND(F1035,2)</f>
        <v>0</v>
      </c>
    </row>
    <row r="1035" spans="2:10" ht="15.75" thickBot="1" x14ac:dyDescent="0.3">
      <c r="B1035" s="5">
        <v>231</v>
      </c>
      <c r="C1035" s="6" t="s">
        <v>278</v>
      </c>
      <c r="D1035" s="147" t="s">
        <v>260</v>
      </c>
      <c r="E1035" s="148"/>
      <c r="F1035" s="75"/>
      <c r="G1035" s="6">
        <v>1</v>
      </c>
      <c r="H1035" s="8">
        <f>ROUND(J1034*G1035,2)</f>
        <v>0</v>
      </c>
      <c r="I1035" s="79" t="str">
        <f>IF(ISBLANK('Modelo de oferta económica'!F1035),"Es necesario completar el precio de esta partida, introduciendo un valor en la celda en naranja","")</f>
        <v>Es necesario completar el precio de esta partida, introduciendo un valor en la celda en naranja</v>
      </c>
    </row>
    <row r="1036" spans="2:10" ht="23.25" customHeight="1" thickBot="1" x14ac:dyDescent="0.3">
      <c r="B1036" s="149" t="s">
        <v>261</v>
      </c>
      <c r="C1036" s="150"/>
      <c r="D1036" s="150"/>
      <c r="E1036" s="150"/>
      <c r="F1036" s="150"/>
      <c r="G1036" s="150"/>
      <c r="H1036" s="151"/>
    </row>
    <row r="1037" spans="2:10" ht="9.9499999999999993" customHeight="1" thickBot="1" x14ac:dyDescent="0.3">
      <c r="B1037" s="7"/>
      <c r="C1037" s="7"/>
      <c r="D1037" s="7"/>
      <c r="E1037" s="7"/>
      <c r="F1037" s="54"/>
      <c r="G1037" s="7"/>
      <c r="H1037" s="7"/>
    </row>
    <row r="1038" spans="2:10" ht="15.75" thickBot="1" x14ac:dyDescent="0.3">
      <c r="B1038" s="145" t="s">
        <v>2</v>
      </c>
      <c r="C1038" s="146"/>
      <c r="D1038" s="146"/>
      <c r="E1038" s="146"/>
      <c r="F1038" s="57" t="s">
        <v>3</v>
      </c>
      <c r="G1038" s="3" t="s">
        <v>4</v>
      </c>
      <c r="H1038" s="3" t="s">
        <v>5</v>
      </c>
      <c r="J1038" s="78">
        <f>ROUND(F1039,2)</f>
        <v>0</v>
      </c>
    </row>
    <row r="1039" spans="2:10" ht="15.75" thickBot="1" x14ac:dyDescent="0.3">
      <c r="B1039" s="5">
        <v>232</v>
      </c>
      <c r="C1039" s="31" t="s">
        <v>29</v>
      </c>
      <c r="D1039" s="147" t="s">
        <v>262</v>
      </c>
      <c r="E1039" s="148"/>
      <c r="F1039" s="75"/>
      <c r="G1039" s="9">
        <v>1</v>
      </c>
      <c r="H1039" s="8">
        <f>ROUND(J1038*G1039,2)</f>
        <v>0</v>
      </c>
      <c r="I1039" s="79" t="str">
        <f>IF(ISBLANK('Modelo de oferta económica'!F1039),"Es necesario completar el precio de esta partida, introduciendo un valor en la celda en naranja","")</f>
        <v>Es necesario completar el precio de esta partida, introduciendo un valor en la celda en naranja</v>
      </c>
    </row>
    <row r="1040" spans="2:10" ht="15.75" thickBot="1" x14ac:dyDescent="0.3">
      <c r="B1040" s="149" t="s">
        <v>263</v>
      </c>
      <c r="C1040" s="150"/>
      <c r="D1040" s="150"/>
      <c r="E1040" s="150"/>
      <c r="F1040" s="150"/>
      <c r="G1040" s="150"/>
      <c r="H1040" s="151"/>
    </row>
    <row r="1041" spans="2:10" ht="9.9499999999999993" customHeight="1" thickBot="1" x14ac:dyDescent="0.3">
      <c r="B1041" s="7"/>
      <c r="C1041" s="7"/>
      <c r="D1041" s="7"/>
      <c r="E1041" s="7"/>
      <c r="F1041" s="54"/>
      <c r="G1041" s="7"/>
      <c r="H1041" s="7"/>
    </row>
    <row r="1042" spans="2:10" ht="15.75" thickBot="1" x14ac:dyDescent="0.3">
      <c r="B1042" s="145" t="s">
        <v>2</v>
      </c>
      <c r="C1042" s="146"/>
      <c r="D1042" s="146"/>
      <c r="E1042" s="146"/>
      <c r="F1042" s="57" t="s">
        <v>3</v>
      </c>
      <c r="G1042" s="3" t="s">
        <v>4</v>
      </c>
      <c r="H1042" s="3" t="s">
        <v>5</v>
      </c>
      <c r="J1042" s="78">
        <f>ROUND(F1043,2)</f>
        <v>0</v>
      </c>
    </row>
    <row r="1043" spans="2:10" ht="15.75" thickBot="1" x14ac:dyDescent="0.3">
      <c r="B1043" s="5">
        <v>233</v>
      </c>
      <c r="C1043" s="31" t="s">
        <v>29</v>
      </c>
      <c r="D1043" s="147" t="s">
        <v>264</v>
      </c>
      <c r="E1043" s="148"/>
      <c r="F1043" s="75"/>
      <c r="G1043" s="9">
        <v>1</v>
      </c>
      <c r="H1043" s="8">
        <f>ROUND(J1042*G1043,2)</f>
        <v>0</v>
      </c>
      <c r="I1043" s="79" t="str">
        <f>IF(ISBLANK('Modelo de oferta económica'!F1043),"Es necesario completar el precio de esta partida, introduciendo un valor en la celda en naranja","")</f>
        <v>Es necesario completar el precio de esta partida, introduciendo un valor en la celda en naranja</v>
      </c>
    </row>
    <row r="1044" spans="2:10" ht="24" customHeight="1" thickBot="1" x14ac:dyDescent="0.3">
      <c r="B1044" s="149" t="s">
        <v>265</v>
      </c>
      <c r="C1044" s="150"/>
      <c r="D1044" s="150"/>
      <c r="E1044" s="150"/>
      <c r="F1044" s="150"/>
      <c r="G1044" s="150"/>
      <c r="H1044" s="151"/>
    </row>
    <row r="1045" spans="2:10" ht="15.75" thickBot="1" x14ac:dyDescent="0.3"/>
    <row r="1046" spans="2:10" ht="15.75" thickBot="1" x14ac:dyDescent="0.3">
      <c r="B1046" s="152" t="s">
        <v>266</v>
      </c>
      <c r="C1046" s="153"/>
      <c r="D1046" s="154" t="s">
        <v>267</v>
      </c>
      <c r="E1046" s="155"/>
      <c r="F1046" s="155"/>
      <c r="G1046" s="155"/>
      <c r="H1046" s="38">
        <f>+H1049+H1053+H1057+H1061</f>
        <v>0</v>
      </c>
      <c r="I1046" s="76">
        <f>COUNTIF(I1049:I1062,"Es necesario completar el precio de esta partida, introduciendo un valor en la celda en naranja")</f>
        <v>4</v>
      </c>
    </row>
    <row r="1047" spans="2:10" ht="9.9499999999999993" customHeight="1" thickBot="1" x14ac:dyDescent="0.3">
      <c r="B1047" s="7"/>
      <c r="C1047" s="7"/>
      <c r="D1047" s="7"/>
      <c r="E1047" s="7"/>
      <c r="F1047" s="54"/>
      <c r="G1047" s="7"/>
      <c r="H1047" s="7"/>
    </row>
    <row r="1048" spans="2:10" ht="15.75" thickBot="1" x14ac:dyDescent="0.3">
      <c r="B1048" s="145" t="s">
        <v>2</v>
      </c>
      <c r="C1048" s="146"/>
      <c r="D1048" s="146"/>
      <c r="E1048" s="146"/>
      <c r="F1048" s="57" t="s">
        <v>3</v>
      </c>
      <c r="G1048" s="3" t="s">
        <v>4</v>
      </c>
      <c r="H1048" s="3" t="s">
        <v>5</v>
      </c>
      <c r="J1048" s="78">
        <f>ROUND(F1049,2)</f>
        <v>0</v>
      </c>
    </row>
    <row r="1049" spans="2:10" ht="15.75" thickBot="1" x14ac:dyDescent="0.3">
      <c r="B1049" s="5">
        <v>234</v>
      </c>
      <c r="C1049" s="31" t="s">
        <v>29</v>
      </c>
      <c r="D1049" s="147" t="s">
        <v>268</v>
      </c>
      <c r="E1049" s="148"/>
      <c r="F1049" s="75"/>
      <c r="G1049" s="9">
        <v>1</v>
      </c>
      <c r="H1049" s="8">
        <f>ROUND(J1048*G1049,2)</f>
        <v>0</v>
      </c>
      <c r="I1049" s="79" t="str">
        <f>IF(ISBLANK('Modelo de oferta económica'!F1049),"Es necesario completar el precio de esta partida, introduciendo un valor en la celda en naranja","")</f>
        <v>Es necesario completar el precio de esta partida, introduciendo un valor en la celda en naranja</v>
      </c>
    </row>
    <row r="1050" spans="2:10" ht="15.75" thickBot="1" x14ac:dyDescent="0.3">
      <c r="B1050" s="149" t="s">
        <v>269</v>
      </c>
      <c r="C1050" s="150"/>
      <c r="D1050" s="150"/>
      <c r="E1050" s="150"/>
      <c r="F1050" s="150"/>
      <c r="G1050" s="150"/>
      <c r="H1050" s="151"/>
    </row>
    <row r="1051" spans="2:10" ht="9.9499999999999993" customHeight="1" thickBot="1" x14ac:dyDescent="0.3">
      <c r="B1051" s="7"/>
      <c r="C1051" s="7"/>
      <c r="D1051" s="7"/>
      <c r="E1051" s="7"/>
      <c r="F1051" s="54"/>
      <c r="G1051" s="7"/>
      <c r="H1051" s="7"/>
    </row>
    <row r="1052" spans="2:10" ht="15.75" thickBot="1" x14ac:dyDescent="0.3">
      <c r="B1052" s="145" t="s">
        <v>2</v>
      </c>
      <c r="C1052" s="146"/>
      <c r="D1052" s="146"/>
      <c r="E1052" s="146"/>
      <c r="F1052" s="57" t="s">
        <v>3</v>
      </c>
      <c r="G1052" s="3" t="s">
        <v>4</v>
      </c>
      <c r="H1052" s="3" t="s">
        <v>5</v>
      </c>
      <c r="J1052" s="78">
        <f>ROUND(F1053,2)</f>
        <v>0</v>
      </c>
    </row>
    <row r="1053" spans="2:10" ht="15.75" thickBot="1" x14ac:dyDescent="0.3">
      <c r="B1053" s="5">
        <v>235</v>
      </c>
      <c r="C1053" s="31" t="s">
        <v>29</v>
      </c>
      <c r="D1053" s="147" t="s">
        <v>270</v>
      </c>
      <c r="E1053" s="148"/>
      <c r="F1053" s="75"/>
      <c r="G1053" s="9">
        <v>1</v>
      </c>
      <c r="H1053" s="8">
        <f>ROUND(J1052*G1053,2)</f>
        <v>0</v>
      </c>
      <c r="I1053" s="79" t="str">
        <f>IF(ISBLANK('Modelo de oferta económica'!F1053),"Es necesario completar el precio de esta partida, introduciendo un valor en la celda en naranja","")</f>
        <v>Es necesario completar el precio de esta partida, introduciendo un valor en la celda en naranja</v>
      </c>
    </row>
    <row r="1054" spans="2:10" ht="15.75" thickBot="1" x14ac:dyDescent="0.3">
      <c r="B1054" s="149" t="s">
        <v>271</v>
      </c>
      <c r="C1054" s="150"/>
      <c r="D1054" s="150"/>
      <c r="E1054" s="150"/>
      <c r="F1054" s="150"/>
      <c r="G1054" s="150"/>
      <c r="H1054" s="151"/>
    </row>
    <row r="1055" spans="2:10" ht="9.9499999999999993" customHeight="1" thickBot="1" x14ac:dyDescent="0.3">
      <c r="B1055" s="7"/>
      <c r="C1055" s="7"/>
      <c r="D1055" s="7"/>
      <c r="E1055" s="7"/>
      <c r="F1055" s="54"/>
      <c r="G1055" s="7"/>
      <c r="H1055" s="7"/>
    </row>
    <row r="1056" spans="2:10" ht="15.75" thickBot="1" x14ac:dyDescent="0.3">
      <c r="B1056" s="145" t="s">
        <v>2</v>
      </c>
      <c r="C1056" s="146"/>
      <c r="D1056" s="146"/>
      <c r="E1056" s="146"/>
      <c r="F1056" s="57" t="s">
        <v>3</v>
      </c>
      <c r="G1056" s="3" t="s">
        <v>4</v>
      </c>
      <c r="H1056" s="3" t="s">
        <v>5</v>
      </c>
      <c r="J1056" s="78">
        <f>ROUND(F1057,2)</f>
        <v>0</v>
      </c>
    </row>
    <row r="1057" spans="2:10" ht="15.75" thickBot="1" x14ac:dyDescent="0.3">
      <c r="B1057" s="5">
        <v>236</v>
      </c>
      <c r="C1057" s="31" t="s">
        <v>29</v>
      </c>
      <c r="D1057" s="147" t="s">
        <v>272</v>
      </c>
      <c r="E1057" s="148"/>
      <c r="F1057" s="75"/>
      <c r="G1057" s="9">
        <v>1</v>
      </c>
      <c r="H1057" s="8">
        <f>ROUND(J1056*G1057,2)</f>
        <v>0</v>
      </c>
      <c r="I1057" s="79" t="str">
        <f>IF(ISBLANK('Modelo de oferta económica'!F1057),"Es necesario completar el precio de esta partida, introduciendo un valor en la celda en naranja","")</f>
        <v>Es necesario completar el precio de esta partida, introduciendo un valor en la celda en naranja</v>
      </c>
    </row>
    <row r="1058" spans="2:10" ht="15.75" thickBot="1" x14ac:dyDescent="0.3">
      <c r="B1058" s="149" t="s">
        <v>273</v>
      </c>
      <c r="C1058" s="150"/>
      <c r="D1058" s="150"/>
      <c r="E1058" s="150"/>
      <c r="F1058" s="150"/>
      <c r="G1058" s="150"/>
      <c r="H1058" s="151"/>
    </row>
    <row r="1059" spans="2:10" ht="9.9499999999999993" customHeight="1" thickBot="1" x14ac:dyDescent="0.3">
      <c r="E1059"/>
      <c r="F1059" s="51"/>
      <c r="G1059"/>
      <c r="H1059"/>
    </row>
    <row r="1060" spans="2:10" ht="15.75" thickBot="1" x14ac:dyDescent="0.3">
      <c r="B1060" s="145" t="s">
        <v>2</v>
      </c>
      <c r="C1060" s="146"/>
      <c r="D1060" s="146"/>
      <c r="E1060" s="146"/>
      <c r="F1060" s="57" t="s">
        <v>3</v>
      </c>
      <c r="G1060" s="3" t="s">
        <v>4</v>
      </c>
      <c r="H1060" s="3" t="s">
        <v>5</v>
      </c>
      <c r="J1060" s="78">
        <f>ROUND(F1061,2)</f>
        <v>0</v>
      </c>
    </row>
    <row r="1061" spans="2:10" ht="15.75" thickBot="1" x14ac:dyDescent="0.3">
      <c r="B1061" s="5">
        <v>237</v>
      </c>
      <c r="C1061" s="31" t="s">
        <v>29</v>
      </c>
      <c r="D1061" s="147" t="s">
        <v>274</v>
      </c>
      <c r="E1061" s="148"/>
      <c r="F1061" s="75"/>
      <c r="G1061" s="9">
        <v>1</v>
      </c>
      <c r="H1061" s="8">
        <f>ROUND(J1060*G1061,2)</f>
        <v>0</v>
      </c>
      <c r="I1061" s="79" t="str">
        <f>IF(ISBLANK('Modelo de oferta económica'!F1061),"Es necesario completar el precio de esta partida, introduciendo un valor en la celda en naranja","")</f>
        <v>Es necesario completar el precio de esta partida, introduciendo un valor en la celda en naranja</v>
      </c>
    </row>
    <row r="1062" spans="2:10" ht="21.75" customHeight="1" thickBot="1" x14ac:dyDescent="0.3">
      <c r="B1062" s="149" t="s">
        <v>281</v>
      </c>
      <c r="C1062" s="150"/>
      <c r="D1062" s="150"/>
      <c r="E1062" s="150"/>
      <c r="F1062" s="150"/>
      <c r="G1062" s="150"/>
      <c r="H1062" s="151"/>
    </row>
  </sheetData>
  <sheetProtection algorithmName="SHA-512" hashValue="TNXL2J3dotfshmMCCC2ybhf2xFCPYDDCNOaNeMgKcjh25vSZGtc6jaZbl7OAWx7AwdgbRB4aIW4J1cSp8qdcYw==" saltValue="I1Xp6xOkqAw9DAq02TssXg==" spinCount="100000" sheet="1" objects="1" scenarios="1" selectLockedCells="1"/>
  <mergeCells count="842">
    <mergeCell ref="B45:D45"/>
    <mergeCell ref="F45:G45"/>
    <mergeCell ref="B46:D46"/>
    <mergeCell ref="F46:G46"/>
    <mergeCell ref="B47:D47"/>
    <mergeCell ref="F47:G47"/>
    <mergeCell ref="B64:E64"/>
    <mergeCell ref="D65:E65"/>
    <mergeCell ref="B58:C58"/>
    <mergeCell ref="B60:E60"/>
    <mergeCell ref="D61:E61"/>
    <mergeCell ref="B49:H49"/>
    <mergeCell ref="B66:H66"/>
    <mergeCell ref="B62:H62"/>
    <mergeCell ref="D58:G58"/>
    <mergeCell ref="C51:E54"/>
    <mergeCell ref="B94:H94"/>
    <mergeCell ref="B96:E96"/>
    <mergeCell ref="D97:E97"/>
    <mergeCell ref="B72:E72"/>
    <mergeCell ref="D73:E73"/>
    <mergeCell ref="B74:H74"/>
    <mergeCell ref="B76:E76"/>
    <mergeCell ref="D77:E77"/>
    <mergeCell ref="B68:E68"/>
    <mergeCell ref="D69:E69"/>
    <mergeCell ref="D93:E93"/>
    <mergeCell ref="B78:H78"/>
    <mergeCell ref="B80:E80"/>
    <mergeCell ref="D81:E81"/>
    <mergeCell ref="B82:H82"/>
    <mergeCell ref="B84:E84"/>
    <mergeCell ref="D85:E85"/>
    <mergeCell ref="B86:H86"/>
    <mergeCell ref="B88:E88"/>
    <mergeCell ref="D89:E89"/>
    <mergeCell ref="B90:H90"/>
    <mergeCell ref="B92:E92"/>
    <mergeCell ref="B70:H70"/>
    <mergeCell ref="B98:H98"/>
    <mergeCell ref="B100:E100"/>
    <mergeCell ref="B128:E128"/>
    <mergeCell ref="D129:E129"/>
    <mergeCell ref="B130:H130"/>
    <mergeCell ref="B118:H118"/>
    <mergeCell ref="B120:E120"/>
    <mergeCell ref="D121:E121"/>
    <mergeCell ref="B122:H122"/>
    <mergeCell ref="B124:E124"/>
    <mergeCell ref="D125:E125"/>
    <mergeCell ref="B126:H126"/>
    <mergeCell ref="B110:H110"/>
    <mergeCell ref="B112:E112"/>
    <mergeCell ref="D113:E113"/>
    <mergeCell ref="B114:H114"/>
    <mergeCell ref="D101:E101"/>
    <mergeCell ref="B116:E116"/>
    <mergeCell ref="D117:E117"/>
    <mergeCell ref="B102:H102"/>
    <mergeCell ref="B104:E104"/>
    <mergeCell ref="D105:E105"/>
    <mergeCell ref="B106:H106"/>
    <mergeCell ref="B108:E108"/>
    <mergeCell ref="D169:E169"/>
    <mergeCell ref="B170:H170"/>
    <mergeCell ref="B172:E172"/>
    <mergeCell ref="B162:H162"/>
    <mergeCell ref="B188:E188"/>
    <mergeCell ref="B176:E176"/>
    <mergeCell ref="D177:E177"/>
    <mergeCell ref="D109:E109"/>
    <mergeCell ref="B132:C132"/>
    <mergeCell ref="D132:G132"/>
    <mergeCell ref="B134:E134"/>
    <mergeCell ref="D135:E135"/>
    <mergeCell ref="B136:H136"/>
    <mergeCell ref="D153:E153"/>
    <mergeCell ref="B154:H154"/>
    <mergeCell ref="B156:E156"/>
    <mergeCell ref="D157:E157"/>
    <mergeCell ref="D173:E173"/>
    <mergeCell ref="B158:H158"/>
    <mergeCell ref="B160:E160"/>
    <mergeCell ref="D161:E161"/>
    <mergeCell ref="B166:H166"/>
    <mergeCell ref="B168:E168"/>
    <mergeCell ref="B178:H178"/>
    <mergeCell ref="B180:E180"/>
    <mergeCell ref="B150:H150"/>
    <mergeCell ref="B146:H146"/>
    <mergeCell ref="B142:H142"/>
    <mergeCell ref="D165:E165"/>
    <mergeCell ref="B164:E164"/>
    <mergeCell ref="B174:H174"/>
    <mergeCell ref="B137:H137"/>
    <mergeCell ref="B138:H138"/>
    <mergeCell ref="B140:E140"/>
    <mergeCell ref="D149:E149"/>
    <mergeCell ref="D145:E145"/>
    <mergeCell ref="B148:E148"/>
    <mergeCell ref="D141:E141"/>
    <mergeCell ref="B144:E144"/>
    <mergeCell ref="B152:E152"/>
    <mergeCell ref="D193:E193"/>
    <mergeCell ref="B194:H194"/>
    <mergeCell ref="B196:E196"/>
    <mergeCell ref="D181:E181"/>
    <mergeCell ref="B182:H182"/>
    <mergeCell ref="B184:E184"/>
    <mergeCell ref="D185:E185"/>
    <mergeCell ref="B186:H186"/>
    <mergeCell ref="B187:E187"/>
    <mergeCell ref="D189:E189"/>
    <mergeCell ref="B190:H190"/>
    <mergeCell ref="B192:E192"/>
    <mergeCell ref="B216:C216"/>
    <mergeCell ref="B218:E218"/>
    <mergeCell ref="D219:E219"/>
    <mergeCell ref="D216:G216"/>
    <mergeCell ref="B220:H220"/>
    <mergeCell ref="B208:E208"/>
    <mergeCell ref="D209:E209"/>
    <mergeCell ref="B210:H210"/>
    <mergeCell ref="D197:E197"/>
    <mergeCell ref="B198:H198"/>
    <mergeCell ref="B200:E200"/>
    <mergeCell ref="D201:E201"/>
    <mergeCell ref="B202:H202"/>
    <mergeCell ref="B212:E212"/>
    <mergeCell ref="D213:E213"/>
    <mergeCell ref="B214:H214"/>
    <mergeCell ref="B206:H206"/>
    <mergeCell ref="D205:E205"/>
    <mergeCell ref="B204:E204"/>
    <mergeCell ref="B221:H221"/>
    <mergeCell ref="B223:E223"/>
    <mergeCell ref="B231:E231"/>
    <mergeCell ref="D232:E232"/>
    <mergeCell ref="D228:E228"/>
    <mergeCell ref="B229:H229"/>
    <mergeCell ref="D224:E224"/>
    <mergeCell ref="B225:H225"/>
    <mergeCell ref="B227:E227"/>
    <mergeCell ref="B255:E255"/>
    <mergeCell ref="D248:E248"/>
    <mergeCell ref="B249:H249"/>
    <mergeCell ref="B251:E251"/>
    <mergeCell ref="D244:E244"/>
    <mergeCell ref="B245:H245"/>
    <mergeCell ref="B247:E247"/>
    <mergeCell ref="B233:H233"/>
    <mergeCell ref="B234:E234"/>
    <mergeCell ref="B235:E235"/>
    <mergeCell ref="D252:E252"/>
    <mergeCell ref="B253:H253"/>
    <mergeCell ref="D240:E240"/>
    <mergeCell ref="B241:H241"/>
    <mergeCell ref="B243:E243"/>
    <mergeCell ref="D236:E236"/>
    <mergeCell ref="B237:H237"/>
    <mergeCell ref="B238:E238"/>
    <mergeCell ref="B239:E239"/>
    <mergeCell ref="D256:E256"/>
    <mergeCell ref="B257:H257"/>
    <mergeCell ref="B259:E259"/>
    <mergeCell ref="B277:H277"/>
    <mergeCell ref="B279:E279"/>
    <mergeCell ref="D264:E264"/>
    <mergeCell ref="B265:H265"/>
    <mergeCell ref="B267:E267"/>
    <mergeCell ref="D260:E260"/>
    <mergeCell ref="B261:H261"/>
    <mergeCell ref="B263:E263"/>
    <mergeCell ref="B273:H273"/>
    <mergeCell ref="B275:E275"/>
    <mergeCell ref="D276:E276"/>
    <mergeCell ref="D268:E268"/>
    <mergeCell ref="B269:H269"/>
    <mergeCell ref="B287:C287"/>
    <mergeCell ref="D287:G287"/>
    <mergeCell ref="B289:E289"/>
    <mergeCell ref="D290:E290"/>
    <mergeCell ref="B291:H291"/>
    <mergeCell ref="B271:E271"/>
    <mergeCell ref="D272:E272"/>
    <mergeCell ref="D284:E284"/>
    <mergeCell ref="B285:H285"/>
    <mergeCell ref="B281:H281"/>
    <mergeCell ref="B283:E283"/>
    <mergeCell ref="D280:E280"/>
    <mergeCell ref="B292:H292"/>
    <mergeCell ref="B294:E294"/>
    <mergeCell ref="D295:E295"/>
    <mergeCell ref="B309:E309"/>
    <mergeCell ref="B310:E310"/>
    <mergeCell ref="D307:E307"/>
    <mergeCell ref="B308:H308"/>
    <mergeCell ref="B304:H304"/>
    <mergeCell ref="B306:E306"/>
    <mergeCell ref="B300:H300"/>
    <mergeCell ref="B302:E302"/>
    <mergeCell ref="D303:E303"/>
    <mergeCell ref="B296:H296"/>
    <mergeCell ref="B298:E298"/>
    <mergeCell ref="D299:E299"/>
    <mergeCell ref="B334:E334"/>
    <mergeCell ref="D327:E327"/>
    <mergeCell ref="B328:H328"/>
    <mergeCell ref="B330:E330"/>
    <mergeCell ref="D323:E323"/>
    <mergeCell ref="B324:H324"/>
    <mergeCell ref="B326:E326"/>
    <mergeCell ref="D311:E311"/>
    <mergeCell ref="B312:H312"/>
    <mergeCell ref="B314:E314"/>
    <mergeCell ref="D331:E331"/>
    <mergeCell ref="B332:H332"/>
    <mergeCell ref="D319:E319"/>
    <mergeCell ref="B320:H320"/>
    <mergeCell ref="B322:E322"/>
    <mergeCell ref="D315:E315"/>
    <mergeCell ref="B316:H316"/>
    <mergeCell ref="B318:E318"/>
    <mergeCell ref="B356:H356"/>
    <mergeCell ref="D351:E351"/>
    <mergeCell ref="B352:H352"/>
    <mergeCell ref="D347:E347"/>
    <mergeCell ref="B348:H348"/>
    <mergeCell ref="B350:E350"/>
    <mergeCell ref="D335:E335"/>
    <mergeCell ref="B336:H336"/>
    <mergeCell ref="B338:E338"/>
    <mergeCell ref="B354:E354"/>
    <mergeCell ref="D355:E355"/>
    <mergeCell ref="D343:E343"/>
    <mergeCell ref="B344:H344"/>
    <mergeCell ref="B346:E346"/>
    <mergeCell ref="D339:E339"/>
    <mergeCell ref="B340:H340"/>
    <mergeCell ref="B342:E342"/>
    <mergeCell ref="B376:C376"/>
    <mergeCell ref="D376:G376"/>
    <mergeCell ref="B380:H380"/>
    <mergeCell ref="B381:H381"/>
    <mergeCell ref="B383:E383"/>
    <mergeCell ref="B372:E372"/>
    <mergeCell ref="D373:E373"/>
    <mergeCell ref="B374:H374"/>
    <mergeCell ref="B358:C358"/>
    <mergeCell ref="D358:G358"/>
    <mergeCell ref="B368:E368"/>
    <mergeCell ref="D369:E369"/>
    <mergeCell ref="B370:H370"/>
    <mergeCell ref="B364:E364"/>
    <mergeCell ref="D365:E365"/>
    <mergeCell ref="B366:H366"/>
    <mergeCell ref="B360:E360"/>
    <mergeCell ref="D361:E361"/>
    <mergeCell ref="B362:H362"/>
    <mergeCell ref="B397:H397"/>
    <mergeCell ref="B395:E395"/>
    <mergeCell ref="D396:E396"/>
    <mergeCell ref="B393:H393"/>
    <mergeCell ref="B394:E394"/>
    <mergeCell ref="D384:E384"/>
    <mergeCell ref="B378:E378"/>
    <mergeCell ref="D379:E379"/>
    <mergeCell ref="B391:E391"/>
    <mergeCell ref="D392:E392"/>
    <mergeCell ref="B389:H389"/>
    <mergeCell ref="B385:H385"/>
    <mergeCell ref="B387:E387"/>
    <mergeCell ref="D388:E388"/>
    <mergeCell ref="B421:H421"/>
    <mergeCell ref="B413:H413"/>
    <mergeCell ref="B415:E415"/>
    <mergeCell ref="D416:E416"/>
    <mergeCell ref="B409:H409"/>
    <mergeCell ref="B411:E411"/>
    <mergeCell ref="D412:E412"/>
    <mergeCell ref="B399:E399"/>
    <mergeCell ref="D400:E400"/>
    <mergeCell ref="B417:H417"/>
    <mergeCell ref="B419:E419"/>
    <mergeCell ref="D420:E420"/>
    <mergeCell ref="B405:H405"/>
    <mergeCell ref="B407:E407"/>
    <mergeCell ref="D408:E408"/>
    <mergeCell ref="B401:H401"/>
    <mergeCell ref="B403:E403"/>
    <mergeCell ref="D404:E404"/>
    <mergeCell ref="D440:E440"/>
    <mergeCell ref="B441:H441"/>
    <mergeCell ref="B423:E423"/>
    <mergeCell ref="D424:E424"/>
    <mergeCell ref="B425:H425"/>
    <mergeCell ref="B439:E439"/>
    <mergeCell ref="B435:E435"/>
    <mergeCell ref="D436:E436"/>
    <mergeCell ref="B437:H437"/>
    <mergeCell ref="B431:E431"/>
    <mergeCell ref="D432:E432"/>
    <mergeCell ref="B433:H433"/>
    <mergeCell ref="B427:E427"/>
    <mergeCell ref="D428:E428"/>
    <mergeCell ref="B429:H429"/>
    <mergeCell ref="B443:C443"/>
    <mergeCell ref="D443:G443"/>
    <mergeCell ref="D446:E446"/>
    <mergeCell ref="B447:H447"/>
    <mergeCell ref="B448:H448"/>
    <mergeCell ref="B445:E445"/>
    <mergeCell ref="B469:H469"/>
    <mergeCell ref="B460:E460"/>
    <mergeCell ref="B458:H458"/>
    <mergeCell ref="B454:E454"/>
    <mergeCell ref="D455:E455"/>
    <mergeCell ref="B456:H456"/>
    <mergeCell ref="B457:H457"/>
    <mergeCell ref="D467:E467"/>
    <mergeCell ref="B450:E450"/>
    <mergeCell ref="D451:E451"/>
    <mergeCell ref="B452:H452"/>
    <mergeCell ref="B468:H468"/>
    <mergeCell ref="D461:E461"/>
    <mergeCell ref="B462:H462"/>
    <mergeCell ref="B463:H463"/>
    <mergeCell ref="B464:H464"/>
    <mergeCell ref="B466:E466"/>
    <mergeCell ref="B470:H470"/>
    <mergeCell ref="B506:H506"/>
    <mergeCell ref="B514:H514"/>
    <mergeCell ref="B516:E516"/>
    <mergeCell ref="D517:E517"/>
    <mergeCell ref="B518:H518"/>
    <mergeCell ref="B508:E508"/>
    <mergeCell ref="D509:E509"/>
    <mergeCell ref="B510:H510"/>
    <mergeCell ref="B512:E512"/>
    <mergeCell ref="D513:E513"/>
    <mergeCell ref="B478:H478"/>
    <mergeCell ref="B480:E480"/>
    <mergeCell ref="D481:E481"/>
    <mergeCell ref="D505:E505"/>
    <mergeCell ref="B482:H482"/>
    <mergeCell ref="B472:E472"/>
    <mergeCell ref="D473:E473"/>
    <mergeCell ref="B474:H474"/>
    <mergeCell ref="B476:E476"/>
    <mergeCell ref="D477:E477"/>
    <mergeCell ref="D521:E521"/>
    <mergeCell ref="B522:H522"/>
    <mergeCell ref="B524:E524"/>
    <mergeCell ref="D525:E525"/>
    <mergeCell ref="B526:H526"/>
    <mergeCell ref="B528:E528"/>
    <mergeCell ref="D529:E529"/>
    <mergeCell ref="B498:H498"/>
    <mergeCell ref="B484:E484"/>
    <mergeCell ref="D485:E485"/>
    <mergeCell ref="B486:H486"/>
    <mergeCell ref="B488:E488"/>
    <mergeCell ref="D489:E489"/>
    <mergeCell ref="B490:H490"/>
    <mergeCell ref="B492:E492"/>
    <mergeCell ref="D493:E493"/>
    <mergeCell ref="B494:H494"/>
    <mergeCell ref="B496:E496"/>
    <mergeCell ref="D497:E497"/>
    <mergeCell ref="B520:E520"/>
    <mergeCell ref="B500:E500"/>
    <mergeCell ref="D501:E501"/>
    <mergeCell ref="B502:H502"/>
    <mergeCell ref="B504:E504"/>
    <mergeCell ref="D553:E553"/>
    <mergeCell ref="B554:H554"/>
    <mergeCell ref="B530:H530"/>
    <mergeCell ref="B548:E548"/>
    <mergeCell ref="D549:E549"/>
    <mergeCell ref="B550:H550"/>
    <mergeCell ref="B552:E552"/>
    <mergeCell ref="B546:H546"/>
    <mergeCell ref="B532:E532"/>
    <mergeCell ref="D533:E533"/>
    <mergeCell ref="B534:H534"/>
    <mergeCell ref="B536:E536"/>
    <mergeCell ref="D537:E537"/>
    <mergeCell ref="B538:H538"/>
    <mergeCell ref="B540:E540"/>
    <mergeCell ref="D541:E541"/>
    <mergeCell ref="B542:H542"/>
    <mergeCell ref="B544:E544"/>
    <mergeCell ref="D545:E545"/>
    <mergeCell ref="B569:H569"/>
    <mergeCell ref="B570:H570"/>
    <mergeCell ref="B572:E572"/>
    <mergeCell ref="B567:E567"/>
    <mergeCell ref="D568:E568"/>
    <mergeCell ref="D564:E564"/>
    <mergeCell ref="B565:H565"/>
    <mergeCell ref="B563:E563"/>
    <mergeCell ref="B556:C556"/>
    <mergeCell ref="D556:G556"/>
    <mergeCell ref="D559:E559"/>
    <mergeCell ref="B560:H560"/>
    <mergeCell ref="B561:H561"/>
    <mergeCell ref="B558:E558"/>
    <mergeCell ref="B584:E584"/>
    <mergeCell ref="D585:E585"/>
    <mergeCell ref="D581:E581"/>
    <mergeCell ref="B582:H582"/>
    <mergeCell ref="B578:H578"/>
    <mergeCell ref="B580:E580"/>
    <mergeCell ref="B576:E576"/>
    <mergeCell ref="D577:E577"/>
    <mergeCell ref="D573:E573"/>
    <mergeCell ref="B574:H574"/>
    <mergeCell ref="B596:E596"/>
    <mergeCell ref="D597:E597"/>
    <mergeCell ref="D593:E593"/>
    <mergeCell ref="B594:H594"/>
    <mergeCell ref="B590:H590"/>
    <mergeCell ref="B592:E592"/>
    <mergeCell ref="B586:H586"/>
    <mergeCell ref="B588:E588"/>
    <mergeCell ref="D589:E589"/>
    <mergeCell ref="B604:C604"/>
    <mergeCell ref="D604:G604"/>
    <mergeCell ref="B608:H608"/>
    <mergeCell ref="B610:E610"/>
    <mergeCell ref="D611:E611"/>
    <mergeCell ref="B606:E606"/>
    <mergeCell ref="D607:E607"/>
    <mergeCell ref="B600:E600"/>
    <mergeCell ref="B598:H598"/>
    <mergeCell ref="D601:E601"/>
    <mergeCell ref="B602:H602"/>
    <mergeCell ref="B612:H612"/>
    <mergeCell ref="B614:E614"/>
    <mergeCell ref="D615:E615"/>
    <mergeCell ref="B636:H636"/>
    <mergeCell ref="B638:E638"/>
    <mergeCell ref="B624:H624"/>
    <mergeCell ref="B626:E626"/>
    <mergeCell ref="D627:E627"/>
    <mergeCell ref="B620:H620"/>
    <mergeCell ref="B622:E622"/>
    <mergeCell ref="D623:E623"/>
    <mergeCell ref="B616:H616"/>
    <mergeCell ref="B618:E618"/>
    <mergeCell ref="D619:E619"/>
    <mergeCell ref="D639:E639"/>
    <mergeCell ref="B640:H640"/>
    <mergeCell ref="B641:H641"/>
    <mergeCell ref="B643:E643"/>
    <mergeCell ref="B628:H628"/>
    <mergeCell ref="B630:E630"/>
    <mergeCell ref="D631:E631"/>
    <mergeCell ref="B632:H632"/>
    <mergeCell ref="B634:E634"/>
    <mergeCell ref="D635:E635"/>
    <mergeCell ref="B651:C651"/>
    <mergeCell ref="D651:G651"/>
    <mergeCell ref="B656:H656"/>
    <mergeCell ref="B658:E658"/>
    <mergeCell ref="D659:E659"/>
    <mergeCell ref="B653:E653"/>
    <mergeCell ref="D654:E654"/>
    <mergeCell ref="B655:H655"/>
    <mergeCell ref="D644:E644"/>
    <mergeCell ref="B645:H645"/>
    <mergeCell ref="B647:E647"/>
    <mergeCell ref="D648:E648"/>
    <mergeCell ref="B649:H649"/>
    <mergeCell ref="D682:E682"/>
    <mergeCell ref="D674:E674"/>
    <mergeCell ref="B675:H675"/>
    <mergeCell ref="B677:E677"/>
    <mergeCell ref="D678:E678"/>
    <mergeCell ref="B660:H660"/>
    <mergeCell ref="B662:E662"/>
    <mergeCell ref="D663:E663"/>
    <mergeCell ref="B679:H679"/>
    <mergeCell ref="B681:E681"/>
    <mergeCell ref="D670:E670"/>
    <mergeCell ref="B671:H671"/>
    <mergeCell ref="B673:E673"/>
    <mergeCell ref="B669:E669"/>
    <mergeCell ref="B664:H664"/>
    <mergeCell ref="B665:H665"/>
    <mergeCell ref="B666:H666"/>
    <mergeCell ref="B667:H667"/>
    <mergeCell ref="B683:H683"/>
    <mergeCell ref="B693:E693"/>
    <mergeCell ref="D694:E694"/>
    <mergeCell ref="B695:H695"/>
    <mergeCell ref="B691:H691"/>
    <mergeCell ref="B687:H687"/>
    <mergeCell ref="B689:E689"/>
    <mergeCell ref="D690:E690"/>
    <mergeCell ref="B685:E685"/>
    <mergeCell ref="D686:E686"/>
    <mergeCell ref="B697:C697"/>
    <mergeCell ref="D697:G697"/>
    <mergeCell ref="B699:E699"/>
    <mergeCell ref="D714:E714"/>
    <mergeCell ref="B715:H715"/>
    <mergeCell ref="B708:E708"/>
    <mergeCell ref="D709:E709"/>
    <mergeCell ref="D700:E700"/>
    <mergeCell ref="B701:H701"/>
    <mergeCell ref="B702:H702"/>
    <mergeCell ref="B704:E704"/>
    <mergeCell ref="D705:E705"/>
    <mergeCell ref="B706:H706"/>
    <mergeCell ref="D734:E734"/>
    <mergeCell ref="B735:H735"/>
    <mergeCell ref="B737:E737"/>
    <mergeCell ref="B729:E729"/>
    <mergeCell ref="D730:E730"/>
    <mergeCell ref="B731:H731"/>
    <mergeCell ref="B717:E717"/>
    <mergeCell ref="B710:H710"/>
    <mergeCell ref="B711:H711"/>
    <mergeCell ref="B713:E713"/>
    <mergeCell ref="B733:E733"/>
    <mergeCell ref="B723:H723"/>
    <mergeCell ref="B725:E725"/>
    <mergeCell ref="D726:E726"/>
    <mergeCell ref="B727:H727"/>
    <mergeCell ref="D718:E718"/>
    <mergeCell ref="B719:H719"/>
    <mergeCell ref="B721:E721"/>
    <mergeCell ref="D722:E722"/>
    <mergeCell ref="D758:E758"/>
    <mergeCell ref="B759:H759"/>
    <mergeCell ref="B753:E753"/>
    <mergeCell ref="D754:E754"/>
    <mergeCell ref="B755:H755"/>
    <mergeCell ref="D738:E738"/>
    <mergeCell ref="B739:H739"/>
    <mergeCell ref="B741:E741"/>
    <mergeCell ref="D742:E742"/>
    <mergeCell ref="B757:E757"/>
    <mergeCell ref="B749:E749"/>
    <mergeCell ref="D750:E750"/>
    <mergeCell ref="B751:H751"/>
    <mergeCell ref="B743:H743"/>
    <mergeCell ref="B745:E745"/>
    <mergeCell ref="D746:E746"/>
    <mergeCell ref="B747:H747"/>
    <mergeCell ref="D776:E776"/>
    <mergeCell ref="B777:H777"/>
    <mergeCell ref="B779:E779"/>
    <mergeCell ref="D780:E780"/>
    <mergeCell ref="B781:H781"/>
    <mergeCell ref="B761:C761"/>
    <mergeCell ref="B763:E763"/>
    <mergeCell ref="D764:E764"/>
    <mergeCell ref="D761:G761"/>
    <mergeCell ref="B775:E775"/>
    <mergeCell ref="D772:E772"/>
    <mergeCell ref="B773:H773"/>
    <mergeCell ref="B769:H769"/>
    <mergeCell ref="B771:E771"/>
    <mergeCell ref="B765:H765"/>
    <mergeCell ref="B767:E767"/>
    <mergeCell ref="D768:E768"/>
    <mergeCell ref="B789:H789"/>
    <mergeCell ref="B791:E791"/>
    <mergeCell ref="D792:E792"/>
    <mergeCell ref="B793:H793"/>
    <mergeCell ref="B795:E795"/>
    <mergeCell ref="B783:E783"/>
    <mergeCell ref="D784:E784"/>
    <mergeCell ref="B785:H785"/>
    <mergeCell ref="B787:E787"/>
    <mergeCell ref="D788:E788"/>
    <mergeCell ref="B803:E803"/>
    <mergeCell ref="D804:E804"/>
    <mergeCell ref="B805:H805"/>
    <mergeCell ref="B807:E807"/>
    <mergeCell ref="D808:E808"/>
    <mergeCell ref="D796:E796"/>
    <mergeCell ref="B797:H797"/>
    <mergeCell ref="B799:E799"/>
    <mergeCell ref="D800:E800"/>
    <mergeCell ref="B801:H801"/>
    <mergeCell ref="B819:E819"/>
    <mergeCell ref="D820:E820"/>
    <mergeCell ref="B821:H821"/>
    <mergeCell ref="B823:E823"/>
    <mergeCell ref="D824:E824"/>
    <mergeCell ref="B809:H809"/>
    <mergeCell ref="B815:E815"/>
    <mergeCell ref="D816:E816"/>
    <mergeCell ref="B817:H817"/>
    <mergeCell ref="B811:E811"/>
    <mergeCell ref="D812:E812"/>
    <mergeCell ref="B813:H813"/>
    <mergeCell ref="D832:E832"/>
    <mergeCell ref="B833:H833"/>
    <mergeCell ref="B835:E835"/>
    <mergeCell ref="D836:E836"/>
    <mergeCell ref="B837:H837"/>
    <mergeCell ref="B825:H825"/>
    <mergeCell ref="B827:E827"/>
    <mergeCell ref="D828:E828"/>
    <mergeCell ref="B829:H829"/>
    <mergeCell ref="B831:E831"/>
    <mergeCell ref="B845:H845"/>
    <mergeCell ref="B847:E847"/>
    <mergeCell ref="D848:E848"/>
    <mergeCell ref="B849:H849"/>
    <mergeCell ref="B839:E839"/>
    <mergeCell ref="D840:E840"/>
    <mergeCell ref="B841:H841"/>
    <mergeCell ref="B843:E843"/>
    <mergeCell ref="D844:E844"/>
    <mergeCell ref="B851:C851"/>
    <mergeCell ref="D863:E863"/>
    <mergeCell ref="B856:H856"/>
    <mergeCell ref="B858:E858"/>
    <mergeCell ref="D859:E859"/>
    <mergeCell ref="B860:H860"/>
    <mergeCell ref="B862:E862"/>
    <mergeCell ref="D851:G851"/>
    <mergeCell ref="B853:E853"/>
    <mergeCell ref="D854:E854"/>
    <mergeCell ref="B855:H855"/>
    <mergeCell ref="B873:E873"/>
    <mergeCell ref="B879:H879"/>
    <mergeCell ref="B877:E877"/>
    <mergeCell ref="D878:E878"/>
    <mergeCell ref="D874:E874"/>
    <mergeCell ref="B875:H875"/>
    <mergeCell ref="B867:H867"/>
    <mergeCell ref="B865:E865"/>
    <mergeCell ref="D866:E866"/>
    <mergeCell ref="B871:H871"/>
    <mergeCell ref="B869:E869"/>
    <mergeCell ref="D870:E870"/>
    <mergeCell ref="B895:E895"/>
    <mergeCell ref="B891:E891"/>
    <mergeCell ref="D892:E892"/>
    <mergeCell ref="B893:H893"/>
    <mergeCell ref="B889:H889"/>
    <mergeCell ref="D890:E890"/>
    <mergeCell ref="G890:H890"/>
    <mergeCell ref="B881:E881"/>
    <mergeCell ref="D882:E882"/>
    <mergeCell ref="B883:H883"/>
    <mergeCell ref="D894:E894"/>
    <mergeCell ref="G894:H894"/>
    <mergeCell ref="B886:E886"/>
    <mergeCell ref="D887:E887"/>
    <mergeCell ref="B888:H888"/>
    <mergeCell ref="B884:H884"/>
    <mergeCell ref="D885:E885"/>
    <mergeCell ref="G885:H885"/>
    <mergeCell ref="D904:E904"/>
    <mergeCell ref="B905:H905"/>
    <mergeCell ref="D906:E906"/>
    <mergeCell ref="G906:H906"/>
    <mergeCell ref="D896:E896"/>
    <mergeCell ref="B897:H897"/>
    <mergeCell ref="D898:E898"/>
    <mergeCell ref="G898:H898"/>
    <mergeCell ref="D902:E902"/>
    <mergeCell ref="G902:H902"/>
    <mergeCell ref="B903:E903"/>
    <mergeCell ref="B899:E899"/>
    <mergeCell ref="D900:E900"/>
    <mergeCell ref="B901:H901"/>
    <mergeCell ref="D920:E920"/>
    <mergeCell ref="B911:E911"/>
    <mergeCell ref="B907:E907"/>
    <mergeCell ref="D908:E908"/>
    <mergeCell ref="B909:H909"/>
    <mergeCell ref="D910:E910"/>
    <mergeCell ref="G910:H910"/>
    <mergeCell ref="D912:E912"/>
    <mergeCell ref="B913:H913"/>
    <mergeCell ref="B915:E915"/>
    <mergeCell ref="D916:E916"/>
    <mergeCell ref="B917:H917"/>
    <mergeCell ref="B919:E919"/>
    <mergeCell ref="D924:E924"/>
    <mergeCell ref="B925:H925"/>
    <mergeCell ref="B927:E927"/>
    <mergeCell ref="B921:H921"/>
    <mergeCell ref="B923:E923"/>
    <mergeCell ref="D932:E932"/>
    <mergeCell ref="B933:H933"/>
    <mergeCell ref="D928:E928"/>
    <mergeCell ref="B929:H929"/>
    <mergeCell ref="B931:E931"/>
    <mergeCell ref="B935:E935"/>
    <mergeCell ref="D936:E936"/>
    <mergeCell ref="B946:E946"/>
    <mergeCell ref="D947:E947"/>
    <mergeCell ref="B948:H948"/>
    <mergeCell ref="D940:E940"/>
    <mergeCell ref="B941:H941"/>
    <mergeCell ref="B943:E943"/>
    <mergeCell ref="D944:E944"/>
    <mergeCell ref="B937:H937"/>
    <mergeCell ref="B939:E939"/>
    <mergeCell ref="B957:E957"/>
    <mergeCell ref="B950:C950"/>
    <mergeCell ref="D953:E953"/>
    <mergeCell ref="D958:E958"/>
    <mergeCell ref="B952:E952"/>
    <mergeCell ref="D951:E951"/>
    <mergeCell ref="B954:H954"/>
    <mergeCell ref="B955:H955"/>
    <mergeCell ref="D956:E956"/>
    <mergeCell ref="D950:G950"/>
    <mergeCell ref="B963:H963"/>
    <mergeCell ref="B961:E961"/>
    <mergeCell ref="D962:E962"/>
    <mergeCell ref="B967:H967"/>
    <mergeCell ref="B965:E965"/>
    <mergeCell ref="D966:E966"/>
    <mergeCell ref="G964:H964"/>
    <mergeCell ref="B959:H959"/>
    <mergeCell ref="G960:H960"/>
    <mergeCell ref="B975:H975"/>
    <mergeCell ref="B981:E981"/>
    <mergeCell ref="D978:E978"/>
    <mergeCell ref="B969:E969"/>
    <mergeCell ref="B977:E977"/>
    <mergeCell ref="D970:E970"/>
    <mergeCell ref="D974:E974"/>
    <mergeCell ref="B973:E973"/>
    <mergeCell ref="B971:H971"/>
    <mergeCell ref="B979:H979"/>
    <mergeCell ref="D995:E995"/>
    <mergeCell ref="D990:E990"/>
    <mergeCell ref="B983:H983"/>
    <mergeCell ref="B985:E985"/>
    <mergeCell ref="D982:E982"/>
    <mergeCell ref="D986:E986"/>
    <mergeCell ref="B987:H987"/>
    <mergeCell ref="B989:E989"/>
    <mergeCell ref="B991:H991"/>
    <mergeCell ref="B992:H992"/>
    <mergeCell ref="B994:E994"/>
    <mergeCell ref="D1007:E1007"/>
    <mergeCell ref="B1008:H1008"/>
    <mergeCell ref="B1000:H1000"/>
    <mergeCell ref="D1001:E1001"/>
    <mergeCell ref="B996:H996"/>
    <mergeCell ref="D997:E997"/>
    <mergeCell ref="B1002:E1002"/>
    <mergeCell ref="D1003:E1003"/>
    <mergeCell ref="B1004:H1004"/>
    <mergeCell ref="D1005:E1005"/>
    <mergeCell ref="B1006:E1006"/>
    <mergeCell ref="D999:E999"/>
    <mergeCell ref="B998:E998"/>
    <mergeCell ref="B1018:E1018"/>
    <mergeCell ref="D1019:E1019"/>
    <mergeCell ref="B1020:H1020"/>
    <mergeCell ref="B1014:E1014"/>
    <mergeCell ref="D1015:E1015"/>
    <mergeCell ref="B1016:H1016"/>
    <mergeCell ref="D1009:E1009"/>
    <mergeCell ref="B1010:E1010"/>
    <mergeCell ref="D1011:E1011"/>
    <mergeCell ref="B1012:H1012"/>
    <mergeCell ref="D1013:E1013"/>
    <mergeCell ref="B1038:E1038"/>
    <mergeCell ref="B1032:C1032"/>
    <mergeCell ref="D1032:G1032"/>
    <mergeCell ref="B1034:E1034"/>
    <mergeCell ref="D1035:E1035"/>
    <mergeCell ref="B1036:H1036"/>
    <mergeCell ref="B1030:H1030"/>
    <mergeCell ref="B1022:C1022"/>
    <mergeCell ref="D1022:G1022"/>
    <mergeCell ref="B1024:E1024"/>
    <mergeCell ref="D1025:E1025"/>
    <mergeCell ref="B1026:H1026"/>
    <mergeCell ref="B1028:E1028"/>
    <mergeCell ref="D1029:E1029"/>
    <mergeCell ref="B1046:C1046"/>
    <mergeCell ref="D1046:G1046"/>
    <mergeCell ref="B1048:E1048"/>
    <mergeCell ref="D1049:E1049"/>
    <mergeCell ref="B1050:H1050"/>
    <mergeCell ref="D1039:E1039"/>
    <mergeCell ref="B1040:H1040"/>
    <mergeCell ref="B1042:E1042"/>
    <mergeCell ref="D1043:E1043"/>
    <mergeCell ref="B1044:H1044"/>
    <mergeCell ref="B1060:E1060"/>
    <mergeCell ref="D1061:E1061"/>
    <mergeCell ref="B1062:H1062"/>
    <mergeCell ref="D1053:E1053"/>
    <mergeCell ref="B1054:H1054"/>
    <mergeCell ref="B1056:E1056"/>
    <mergeCell ref="D1057:E1057"/>
    <mergeCell ref="B1058:H1058"/>
    <mergeCell ref="B1052:E1052"/>
    <mergeCell ref="B6:H13"/>
    <mergeCell ref="B2:H2"/>
    <mergeCell ref="B4:H4"/>
    <mergeCell ref="B37:E38"/>
    <mergeCell ref="B39:G39"/>
    <mergeCell ref="B40:D40"/>
    <mergeCell ref="B41:D41"/>
    <mergeCell ref="F35:G35"/>
    <mergeCell ref="F17:G34"/>
    <mergeCell ref="F15:G16"/>
    <mergeCell ref="B15:D16"/>
    <mergeCell ref="B17:D17"/>
    <mergeCell ref="B18:D18"/>
    <mergeCell ref="B19:D19"/>
    <mergeCell ref="B20:D20"/>
    <mergeCell ref="F40:G40"/>
    <mergeCell ref="F41:G41"/>
    <mergeCell ref="B31:D31"/>
    <mergeCell ref="B21:D21"/>
    <mergeCell ref="B22:D22"/>
    <mergeCell ref="B23:D23"/>
    <mergeCell ref="B24:D24"/>
    <mergeCell ref="B25:D25"/>
    <mergeCell ref="B42:D42"/>
    <mergeCell ref="F42:G42"/>
    <mergeCell ref="B43:D43"/>
    <mergeCell ref="F43:G43"/>
    <mergeCell ref="B44:D44"/>
    <mergeCell ref="B32:D32"/>
    <mergeCell ref="B33:D33"/>
    <mergeCell ref="B34:D34"/>
    <mergeCell ref="B26:D26"/>
    <mergeCell ref="B27:D27"/>
    <mergeCell ref="B28:D28"/>
    <mergeCell ref="B29:D29"/>
    <mergeCell ref="B30:D30"/>
    <mergeCell ref="F44:G44"/>
  </mergeCells>
  <pageMargins left="0.26" right="0.15748031496062992" top="0.22" bottom="0.52" header="0.17" footer="0.31496062992125984"/>
  <pageSetup paperSize="9" scale="85"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$F$35</xm:f>
              </x14:cfvo>
              <x14:cfvo type="num" gte="0">
                <xm:f>$F$35</xm:f>
              </x14:cfvo>
              <x14:cfIcon iconSet="3Symbols" iconId="2"/>
              <x14:cfIcon iconSet="3Symbols" iconId="2"/>
              <x14:cfIcon iconSet="3Symbols" iconId="0"/>
            </x14:iconSet>
          </x14:cfRule>
          <xm:sqref>E35</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Obras del proyecto de ejecución para la reconfiguración del sistema electrico y de instrumentación y control de la fase 1 del desmantelamiento de la Central Nuclear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3E9A756D-49F8-4AFC-94BF-A5430ECBE26F}"/>
</file>

<file path=customXml/itemProps2.xml><?xml version="1.0" encoding="utf-8"?>
<ds:datastoreItem xmlns:ds="http://schemas.openxmlformats.org/officeDocument/2006/customXml" ds:itemID="{6B19D891-2B60-47A4-8CC3-8641EBFA23B1}"/>
</file>

<file path=customXml/itemProps3.xml><?xml version="1.0" encoding="utf-8"?>
<ds:datastoreItem xmlns:ds="http://schemas.openxmlformats.org/officeDocument/2006/customXml" ds:itemID="{33719F47-E12F-401C-A5C7-57D7D42D25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oferta económica</dc:title>
  <dc:creator>Almoguera Sanmiguel, Aurelio José</dc:creator>
  <cp:lastModifiedBy>Almoguera Sanmiguel, Aurelio José</cp:lastModifiedBy>
  <cp:lastPrinted>2023-09-22T11:57:47Z</cp:lastPrinted>
  <dcterms:created xsi:type="dcterms:W3CDTF">2023-01-31T12:44:50Z</dcterms:created>
  <dcterms:modified xsi:type="dcterms:W3CDTF">2023-09-22T12:00:41Z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