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defaultThemeVersion="166925"/>
  <mc:AlternateContent xmlns:mc="http://schemas.openxmlformats.org/markup-compatibility/2006">
    <mc:Choice Requires="x15">
      <x15ac:absPath xmlns:x15ac="http://schemas.microsoft.com/office/spreadsheetml/2010/11/ac" url="https://enresa-my.sharepoint.com/personal/fdoc_enresa_es/Documents/CNJC/Licitaciones/CO-TA-24-011 Restauración zona este/Nuevo Proceso/02-Licitación/"/>
    </mc:Choice>
  </mc:AlternateContent>
  <xr:revisionPtr revIDLastSave="944" documentId="8_{101C56A4-E1C0-43D0-8C8D-1F928AA295FE}" xr6:coauthVersionLast="47" xr6:coauthVersionMax="47" xr10:uidLastSave="{3BE9AAF6-EFC8-437B-8B32-19C87E17B0CB}"/>
  <workbookProtection workbookAlgorithmName="SHA-512" workbookHashValue="6Ivp3xFuTui/23RnlQ/mUhCitMaJjJRIe5ekRSknaL5QmrGmaUpiogg4FzNzAhygSpdrxj+h1n88HRnqr0QbFA==" workbookSaltValue="8YWn5LYAXRyUpftp/ZUAPQ==" workbookSpinCount="100000" lockStructure="1"/>
  <bookViews>
    <workbookView xWindow="2340" yWindow="2340" windowWidth="21600" windowHeight="11295" activeTab="1" xr2:uid="{DE064847-3501-476C-BDF7-FE00ECE82F2E}"/>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Instrucciones!$B$1:$S$20</definedName>
    <definedName name="_xlnm.Print_Area" localSheetId="1">'Modelo de oferta económica'!$B$2:$H$168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8" i="1" l="1"/>
  <c r="J137" i="1"/>
  <c r="H138" i="1" s="1"/>
  <c r="I142" i="1"/>
  <c r="J141" i="1"/>
  <c r="H142" i="1" s="1"/>
  <c r="I146" i="1"/>
  <c r="J145" i="1"/>
  <c r="H146" i="1" s="1"/>
  <c r="I150" i="1"/>
  <c r="J149" i="1"/>
  <c r="H150" i="1" s="1"/>
  <c r="I154" i="1"/>
  <c r="J153" i="1"/>
  <c r="H154" i="1" s="1"/>
  <c r="I63" i="1"/>
  <c r="J62" i="1"/>
  <c r="H63" i="1" s="1"/>
  <c r="I67" i="1"/>
  <c r="J66" i="1"/>
  <c r="H67" i="1" s="1"/>
  <c r="I71" i="1"/>
  <c r="J70" i="1"/>
  <c r="H71" i="1" s="1"/>
  <c r="I134" i="1" l="1"/>
  <c r="J133" i="1"/>
  <c r="H134" i="1" s="1"/>
  <c r="J165" i="1" l="1"/>
  <c r="I166" i="1" l="1"/>
  <c r="H166" i="1"/>
  <c r="H163" i="1" s="1"/>
  <c r="I160" i="1"/>
  <c r="J159" i="1"/>
  <c r="H160" i="1" s="1"/>
  <c r="H157" i="1" s="1"/>
  <c r="I157" i="1" l="1"/>
  <c r="J102" i="1"/>
  <c r="H103" i="1" s="1"/>
  <c r="J94" i="1" l="1"/>
  <c r="H95" i="1" s="1"/>
  <c r="I95" i="1"/>
  <c r="J98" i="1"/>
  <c r="H99" i="1" s="1"/>
  <c r="I99" i="1"/>
  <c r="I103" i="1"/>
  <c r="J106" i="1"/>
  <c r="H107" i="1" s="1"/>
  <c r="I107" i="1"/>
  <c r="J110" i="1"/>
  <c r="H111" i="1" s="1"/>
  <c r="I111" i="1"/>
  <c r="J117" i="1"/>
  <c r="H118" i="1" s="1"/>
  <c r="I118" i="1"/>
  <c r="J121" i="1"/>
  <c r="H122" i="1" s="1"/>
  <c r="I122" i="1"/>
  <c r="J125" i="1"/>
  <c r="H126" i="1" s="1"/>
  <c r="I126" i="1"/>
  <c r="J129" i="1"/>
  <c r="H130" i="1" s="1"/>
  <c r="I130" i="1"/>
  <c r="J76" i="1"/>
  <c r="H77" i="1" s="1"/>
  <c r="I77" i="1"/>
  <c r="J80" i="1"/>
  <c r="H81" i="1" s="1"/>
  <c r="I81" i="1"/>
  <c r="J84" i="1"/>
  <c r="H85" i="1" s="1"/>
  <c r="I85" i="1"/>
  <c r="J88" i="1"/>
  <c r="H89" i="1" s="1"/>
  <c r="I89" i="1"/>
  <c r="J54" i="1"/>
  <c r="H55" i="1" s="1"/>
  <c r="J58" i="1"/>
  <c r="H59" i="1" s="1"/>
  <c r="I55" i="1"/>
  <c r="I59" i="1"/>
  <c r="H52" i="1" l="1"/>
  <c r="H115" i="1"/>
  <c r="H92" i="1"/>
  <c r="H74" i="1"/>
  <c r="I115" i="1"/>
  <c r="I92" i="1"/>
  <c r="I74" i="1"/>
  <c r="I52" i="1"/>
  <c r="I163" i="1" l="1"/>
  <c r="E20" i="1"/>
  <c r="E19" i="1"/>
  <c r="E22" i="1"/>
  <c r="E18" i="1"/>
  <c r="E21" i="1"/>
  <c r="E23" i="1"/>
  <c r="E24" i="1" l="1"/>
</calcChain>
</file>

<file path=xl/sharedStrings.xml><?xml version="1.0" encoding="utf-8"?>
<sst xmlns="http://schemas.openxmlformats.org/spreadsheetml/2006/main" count="254" uniqueCount="133">
  <si>
    <t>CAPÍTULO 1</t>
  </si>
  <si>
    <t>Partida</t>
  </si>
  <si>
    <t>Precio Unitario</t>
  </si>
  <si>
    <t>Medición</t>
  </si>
  <si>
    <t>Importe</t>
  </si>
  <si>
    <t>m</t>
  </si>
  <si>
    <t>CAPÍTULO 2</t>
  </si>
  <si>
    <t>CAPÍTULO 3</t>
  </si>
  <si>
    <t>CAPÍTULO 4</t>
  </si>
  <si>
    <t>CAPÍTULO 5</t>
  </si>
  <si>
    <t>CAPÍTULO 6</t>
  </si>
  <si>
    <t>SEGURIDAD Y SALUD</t>
  </si>
  <si>
    <t>TOTAL PROYECTO</t>
  </si>
  <si>
    <t>Importe (€)</t>
  </si>
  <si>
    <t>MODELO DE OFERTA ECONÓMICA</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</si>
  <si>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</si>
  <si>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</si>
  <si>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</si>
  <si>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</si>
  <si>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</si>
  <si>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</si>
  <si>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</si>
  <si>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</si>
  <si>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</si>
  <si>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</si>
  <si>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</si>
  <si>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</si>
  <si>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</si>
  <si>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</si>
  <si>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</si>
  <si>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</si>
  <si>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</si>
  <si>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</si>
  <si>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</si>
  <si>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</si>
  <si>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</si>
  <si>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</si>
  <si>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010</t>
  </si>
  <si>
    <t>020</t>
  </si>
  <si>
    <t>TOTAL CAPÍTULO 1 - ACTIVIDADES PREVIAS Y AUXILIARES</t>
  </si>
  <si>
    <t>TOTAL CAPÍTULO 2 - MOVIMIENTO DE TIERRAS</t>
  </si>
  <si>
    <t>ACTIVIDADES PREVIAS Y AUXILIARES</t>
  </si>
  <si>
    <t>MOVIMIENTO DE TIERRAS</t>
  </si>
  <si>
    <t>m2</t>
  </si>
  <si>
    <t>m3</t>
  </si>
  <si>
    <t>DEMOLICIONES</t>
  </si>
  <si>
    <t>Canon de vertido por entrega de tierras a gestor autorizado.</t>
  </si>
  <si>
    <t>TOTAL PRECIO OFERTADO (IVA Excluido)</t>
  </si>
  <si>
    <t>D/Dª ................................. con domicilio en.………………..........................…., enterado de la convocatoria de procedimiento de licitación para la contratación de las obras del Proyecto de restauración de la zona este de la C.N. José Cabrera, expediente nº CO-TA-24-011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</si>
  <si>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PROYECTO DE RESTAURACIÓN DE LA ZONA ESTE DE LA C.N. JOSÉ CABRERA</t>
  </si>
  <si>
    <t>TOTAL CAPÍTULO 6 - SEGURIDAD Y SALUD</t>
  </si>
  <si>
    <t>TOTAL CAPÍTULO 4 - GESTIÓN DE RESIDUOS DE CONSTRUCCIÓN</t>
  </si>
  <si>
    <t>TOTAL CAPÍTULO 5 - SUMINISTRO DE CONTENEDORES MATERIAL DESCLASIF.</t>
  </si>
  <si>
    <t>TOTAL CAPÍTULO 3 - DEMOLICIONES</t>
  </si>
  <si>
    <t>001</t>
  </si>
  <si>
    <t>PA</t>
  </si>
  <si>
    <t>Mediciones, análisis y documentacion</t>
  </si>
  <si>
    <t>Partida alzada de abono íntegro. Incluye la generación de toda la documentación y registros derivados de la ejecución de los trabajos, incluyendo la gestión documental de los residuos generados, la documentación as built, la documentación de calidad y toda documentación adicional que recoja el estado final de la obra.</t>
  </si>
  <si>
    <t>002</t>
  </si>
  <si>
    <t>Actividades previas</t>
  </si>
  <si>
    <t>Partida alzada de abono íntegro. Incluye las tareas preparación de accesos, áreas de trabajo y zonas de acopio, la protección o el retranqueo de los servicios y líneas que se vean afectados por los trabajos, la protección de los piezómetros, la retirada del vallado de seguridad física en las zonas afectadas por las excavaciones y la reposición de los servicios afectados por los trabajos una vez finalizados estos, de acuerdo con lo indicado en las fichas de excavación del Anexo A.3 y el apartado de interferencias Anexo A.1.4 del proyecto de obra</t>
  </si>
  <si>
    <t>003</t>
  </si>
  <si>
    <t>004</t>
  </si>
  <si>
    <t>005</t>
  </si>
  <si>
    <t>006</t>
  </si>
  <si>
    <t>007</t>
  </si>
  <si>
    <t>008</t>
  </si>
  <si>
    <t>009</t>
  </si>
  <si>
    <t>011</t>
  </si>
  <si>
    <t>012</t>
  </si>
  <si>
    <t>013</t>
  </si>
  <si>
    <t>014</t>
  </si>
  <si>
    <t>GESTIÓN DE RESIDUOS DE CONSTRUCCIÓN</t>
  </si>
  <si>
    <t>015</t>
  </si>
  <si>
    <t>016</t>
  </si>
  <si>
    <t>017</t>
  </si>
  <si>
    <t>018</t>
  </si>
  <si>
    <t>019</t>
  </si>
  <si>
    <t>021</t>
  </si>
  <si>
    <t>022</t>
  </si>
  <si>
    <t>023</t>
  </si>
  <si>
    <t>024</t>
  </si>
  <si>
    <t>SUMINISTRO DE CONTENEDORES PARA MATERIAL DESCLASIFICABLE</t>
  </si>
  <si>
    <t>025</t>
  </si>
  <si>
    <t>026</t>
  </si>
  <si>
    <t>Geotextil de protección para los acopios</t>
  </si>
  <si>
    <t>Geotextil no tejido compuesto por fibras de polipropileno unidas por agujeteado, con una resistencia a la tracción longitudinal de 50,1 kN/m, una resistencia a la tracción transversal de 56,5 kN/m, una apertura de cono al ensayo de perforación dinámica según UNE-EN ISO 13433 inferior a 4,5 mm, resistencia CBR a punzonamiento 10 kN y una masa superficial de 800 g/m². Colocación en obra: con solapes y con piquetas de anclaje de acero, en forma de L, de 6 mm de diámetro (2 ud/m²), directamente sobre el terreno.</t>
  </si>
  <si>
    <t>UD</t>
  </si>
  <si>
    <t>Levantamiento topográfico</t>
  </si>
  <si>
    <t>Levantamiento topográfico de la zona abarcada por los trabajos incluidos en este Proyecto. Incluye la entrega del levantamiento efectuado en formato electrónico (dwg y pdf) a ENRESA.</t>
  </si>
  <si>
    <t>Talado de árboles y corte de vegetacion arborea</t>
  </si>
  <si>
    <t>Talado de árbol y corte de vegetación arbórea de hasta 5 m de altura, de 15 a 30 cm de diámetro de tronco y copa poco frondosa, con motosierra, retirando los tocones que impidan la entrada y/o movilidad de la maquinaria de excavación hasta un acopio temporal del material vegetal talado. Incluye los tiempos de espera para la realización por parte de ENRESA de las medidas radiológicas para la caracterización de los residuos generados. El precio no incluye la carga, el transporte y la gestión de los residuos</t>
  </si>
  <si>
    <t>Desbroce, retirada de capa vegetal y limpieza del terreno</t>
  </si>
  <si>
    <t>Desbroce, retirada de capa vegetal y limpieza del terreno de topografía accidentada, con medios mecánicos. Incluye la retirada de maleza y pequeñas plantas no incluidas en la partida de talado y retirada de vegetación arbórea. Hasta una profundidad no menor que el espesor de la capa de tierra vegetal, considerando como mínima 20 cm. Incluye los tiempos de espera para la realización por parte de ENRESA de las medidas radiológicas para la caracterización de los residuos generados. El precio no incluye el talado de árboles, la carga, el transporte y la gestión de los residuos</t>
  </si>
  <si>
    <t>Excavación de tierras</t>
  </si>
  <si>
    <t>Excavación a cielo abierto, en suelo de consistencia semidura, con medios mecánicos, y carga a camión y/o acopio temporal. Incluye los tiempos de espera para la realización por parte de ENRESA de las medidas radiológicas para la caracterización de los residuos generados. El precio no incluye el desbroce superficial, el talado de árboles, la carga, el transporte y la gestión de los residuos</t>
  </si>
  <si>
    <t>Regularizacion y Compactación de fondo de excavación</t>
  </si>
  <si>
    <t>Regularización y compactación del fondo de la excavacion a cielo abierto, con medios mecánicos.</t>
  </si>
  <si>
    <t>Transporte de material desclasificable o RBBA dentro de la obra</t>
  </si>
  <si>
    <t>Transporte de tierras y cualquier otro material clasificado como desclasificable o RBBa por parte de ENRESA a través de las distintas instalaciones de la planta para su adecuada gestión. Incluye dumper y/o camión o cualquier otro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como RBBA. El precio incluye el tiempo de espera en obra durante las operaciones de carga, el viaje de ida, la descarga y el viaje de vuelta. El precio incluye la p/p de mantenimiento y limpieza de viales para mantenerlos operativos. El precio no incluye los contenedores de transporte de los materiales desclasificables.</t>
  </si>
  <si>
    <t>Demolición de elementos de cimentacion enterrados</t>
  </si>
  <si>
    <t>Demolición de losa de cimentación, zapatas, muros, riostras y vigas de atado de elementos de cimentación de hormigón armado, de hasta 1,5 m de profundidad máxima, con martillo neumático, y carga mecánica sobre camión El precio no incluye el transporte y la gestión de los residuos</t>
  </si>
  <si>
    <t>Retirada de elementos de impermeabilización</t>
  </si>
  <si>
    <t>Retirada perfil impermeabilización compuesto por una lámina PEAD, capa geotextil y geocompuesto drenante. El precio no incluye la carga, el transporte y la gestión de los residuos</t>
  </si>
  <si>
    <t>Demolición de arqueta</t>
  </si>
  <si>
    <t>Demolición de arqueta de obra de fábrica con medios manuales, sin deteriorar las conducciones que conecten con la arqueta, y carga manual sobre camión o contenedor. El precio incluye la obturación de las conducciones conectadas al elemento. El precio no incluye la carga, el transporte y la gestión de los residuos</t>
  </si>
  <si>
    <t>Retirada pozos de control</t>
  </si>
  <si>
    <t>Retirada de pozo de control constituidos por un tubo de PEAD ranurado de 315 mm de diámetros y envueltos en una capa de 20 cm de grava sobre geomembrana PEAD. El precio no incluye la carga, el transporte y la gestión de los residuos</t>
  </si>
  <si>
    <t>Retirada tubo colector de drenaje</t>
  </si>
  <si>
    <t>Retirada de tubo colector conformado por una tubería PEAD D315 ranurada situado en la red de drenaje. El precio no incluye la carga, el transporte y la gestión de los residuos</t>
  </si>
  <si>
    <t>Transporte de tierras a vertedero con camión</t>
  </si>
  <si>
    <t>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no limitada. El precio incluye el tiempo de espera en obra durante las operaciones de carga, el viaje de ida, la descarga y el viaje de vuelta, pero no incluye la carga en obra.</t>
  </si>
  <si>
    <t>Canon de vertido por entrega de tierras procedentes de la excavación, en vertedero específico, instalación de tratamiento de residuos de construcción y demolición externa a la obra o centro de valorización o eliminación de residuos. El precio no incluye el transporte</t>
  </si>
  <si>
    <t>Transporte de residuos vegetales a vertedero con camión</t>
  </si>
  <si>
    <t>Transporte con camión de residuos vegetales producidos durante los trabajos de limpieza de solares, poda y tala de árboles, a vertedero específico, situado a 20 km de distancia maxima. El precio incluye el tiempo de espera en obra durante las operaciones de carga, el viaje de ida, la descarga y el viaje de vuelta, pero no incluye la carga en obra</t>
  </si>
  <si>
    <t>Canon de vertido por entrega de residuos vegetales a gestor autorizado</t>
  </si>
  <si>
    <t>Canon de vertido por entrega de residuos vegetales producidos durante los trabajos de limpieza de solares, poda y tala de árboles, en vertedero específico. El precio no incluye el transporte</t>
  </si>
  <si>
    <t>Transporte de hormigones y morteros a vertedero con camión</t>
  </si>
  <si>
    <t>Transporte con camión de residuos inertes de hormigones, morteros y prefabricados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</si>
  <si>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Canon de vertido por entrega de hormigones y morteros a gestor autorizado</t>
  </si>
  <si>
    <t>Canon de vertido por entrega de residuos inertes de hormigones, morteros y prefabricados producidos en obras de construcción y/o demolición, en vertedero específico, instalación de tratamiento de residuos de construcción y demolición externa a la obra o centro de valorización o eliminación de residuos. El precio no incluye el transporte</t>
  </si>
  <si>
    <t>Transporte de hierro y acero  a vertedero con camión</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</si>
  <si>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</si>
  <si>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Canon de vertido por entrega de hierro y acero a gestor autorizado</t>
  </si>
  <si>
    <t>Canon de vertido por entrega de residuos inertes metálicos producidos en obras de construcción y/o demolición, en vertedero específico, instalación de tratamiento de residuos de construcción y demolición externa a la obra o centro de valorización o eliminación de residuos. El precio no incluye el transporte</t>
  </si>
  <si>
    <t>Transporte de plasticos  a vertedero con camión</t>
  </si>
  <si>
    <t>Transporte con camión de residuos inertes plásticos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</si>
  <si>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Canon de vertido por entrega de plasticos a gestor autorizado</t>
  </si>
  <si>
    <t>Canon de vertido por entrega de residuos inertes plásticos producidos en obras de construcción y/o demolición, en vertedero específico, instalación de tratamiento de residuos de construcción y demolición externa a la obra o centro de valorización o eliminación de residuos. El precio no incluye el transporte</t>
  </si>
  <si>
    <t>Seguridad y Salud</t>
  </si>
  <si>
    <t xml:space="preserve">Partida alzada de abono íntegro. Incluye todas las medidas e instalaciones necesarias de seguridad y salud, tales como casetas y su mobiliario, protecciones colectivas (barandillas, , cuadros de obra, tomas de tierra, pci, protección huecos, plataformas, pasarelas, protecciones espera de armaduras, etc), E.P.I.s (cabeza, cuerpo, manos, pies, piernas, anticaidas, etc), mano de obra (comité de SyS, reconocimientos medicos, formación, mantenimiento de casetas e instalaciones. etc) y señalización (balizas, señalización vertical, etc) </t>
  </si>
  <si>
    <t>Contenedor para material desclasificable</t>
  </si>
  <si>
    <t>Suministro de contenedor metálico del tipo CMD o similar para material desclasificable, de acuerdo a lo indicado en el apartado Anexo A.1.5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</si>
</sst>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3"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35">
    <xf numFmtId="0" fontId="0" fillId="0" borderId="0" xfId="0"/>
    <xf numFmtId="0" fontId="0" fillId="0" borderId="3" xfId="0" applyBorder="1"/>
    <xf numFmtId="0" fontId="2" fillId="0" borderId="0" xfId="0" applyFont="1" applyAlignment="1">
      <alignment horizontal="center" vertical="center"/>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3"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2" fillId="0" borderId="3"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justify" vertical="center"/>
    </xf>
    <xf numFmtId="0" fontId="3" fillId="0" borderId="8" xfId="0" applyFont="1" applyBorder="1" applyAlignment="1">
      <alignment horizontal="justify" vertical="center" wrapText="1"/>
    </xf>
    <xf numFmtId="0" fontId="2" fillId="0" borderId="8" xfId="0" applyFont="1" applyBorder="1" applyAlignment="1">
      <alignment horizontal="center" vertical="center" wrapText="1"/>
    </xf>
    <xf numFmtId="0" fontId="0" fillId="0" borderId="8" xfId="0" applyBorder="1" applyAlignment="1">
      <alignment wrapText="1"/>
    </xf>
    <xf numFmtId="0" fontId="3" fillId="0" borderId="3" xfId="0" applyFont="1" applyBorder="1" applyAlignment="1">
      <alignment horizontal="right" vertical="center"/>
    </xf>
    <xf numFmtId="0" fontId="0" fillId="0" borderId="14" xfId="0" applyBorder="1"/>
    <xf numFmtId="8" fontId="1" fillId="2" borderId="5" xfId="0" applyNumberFormat="1" applyFont="1" applyFill="1" applyBorder="1" applyAlignment="1">
      <alignment horizontal="center" vertical="center"/>
    </xf>
    <xf numFmtId="0" fontId="2" fillId="0" borderId="5" xfId="0" applyFont="1" applyBorder="1" applyAlignment="1">
      <alignment horizontal="center" vertical="center" wrapText="1"/>
    </xf>
    <xf numFmtId="0" fontId="0" fillId="5" borderId="0" xfId="0" applyFill="1"/>
    <xf numFmtId="4" fontId="0" fillId="0" borderId="0" xfId="0" applyNumberFormat="1"/>
    <xf numFmtId="4" fontId="0" fillId="0" borderId="0" xfId="0" applyNumberFormat="1" applyAlignment="1">
      <alignment vertical="center" wrapText="1"/>
    </xf>
    <xf numFmtId="4" fontId="3" fillId="0" borderId="0" xfId="0" applyNumberFormat="1" applyFont="1" applyAlignment="1">
      <alignment horizontal="justify" vertical="center"/>
    </xf>
    <xf numFmtId="4" fontId="2" fillId="0" borderId="5" xfId="0" applyNumberFormat="1" applyFont="1" applyBorder="1" applyAlignment="1">
      <alignment horizontal="center" vertical="center" wrapText="1"/>
    </xf>
    <xf numFmtId="4" fontId="2" fillId="0" borderId="0" xfId="0" applyNumberFormat="1" applyFont="1" applyAlignment="1">
      <alignment horizontal="center" vertical="center" wrapText="1"/>
    </xf>
    <xf numFmtId="4" fontId="2" fillId="0" borderId="8" xfId="0" applyNumberFormat="1" applyFont="1" applyBorder="1" applyAlignment="1">
      <alignment horizontal="center" vertical="center" wrapText="1"/>
    </xf>
    <xf numFmtId="4" fontId="3" fillId="0" borderId="8" xfId="0" applyNumberFormat="1" applyFont="1" applyBorder="1" applyAlignment="1">
      <alignment horizontal="justify"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2" fontId="1" fillId="3" borderId="7" xfId="0" applyNumberFormat="1" applyFont="1" applyFill="1" applyBorder="1" applyAlignment="1">
      <alignment horizontal="right" vertical="center"/>
    </xf>
    <xf numFmtId="2" fontId="1" fillId="3" borderId="7" xfId="0" applyNumberFormat="1" applyFont="1" applyFill="1" applyBorder="1" applyAlignment="1">
      <alignment horizontal="center" vertical="center"/>
    </xf>
    <xf numFmtId="4" fontId="1" fillId="3" borderId="7" xfId="0" applyNumberFormat="1" applyFont="1" applyFill="1" applyBorder="1" applyAlignment="1">
      <alignment horizontal="center"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3" fillId="0" borderId="1" xfId="0" applyFont="1" applyBorder="1" applyAlignment="1">
      <alignment horizontal="justify" vertical="center"/>
    </xf>
    <xf numFmtId="0" fontId="3" fillId="0" borderId="3" xfId="0" applyFont="1" applyBorder="1" applyAlignment="1">
      <alignment horizontal="justify" vertical="center"/>
    </xf>
    <xf numFmtId="0" fontId="3" fillId="0" borderId="4" xfId="0" applyFont="1" applyBorder="1" applyAlignment="1">
      <alignment horizontal="justify" vertical="center"/>
    </xf>
    <xf numFmtId="0" fontId="4" fillId="5" borderId="0" xfId="0" applyFont="1" applyFill="1" applyAlignment="1" applyProtection="1">
      <alignment horizontal="justify" vertical="justify" wrapText="1"/>
      <protection locked="0"/>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 fillId="0" borderId="8" xfId="0" applyFont="1" applyBorder="1" applyAlignment="1">
      <alignment horizontal="center" vertical="center"/>
    </xf>
    <xf numFmtId="0" fontId="2" fillId="0" borderId="3" xfId="0" applyFont="1" applyBorder="1" applyAlignment="1">
      <alignment horizontal="justify" vertical="center"/>
    </xf>
    <xf numFmtId="0" fontId="2" fillId="0" borderId="4" xfId="0" applyFont="1" applyBorder="1" applyAlignment="1">
      <alignment horizontal="center" vertical="center"/>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zoomScale="115" zoomScaleNormal="115" workbookViewId="0"/>
  </sheetViews>
  <sheetFormatPr baseColWidth="10" defaultColWidth="11.5703125" defaultRowHeight="15" x14ac:dyDescent="0.25"/>
  <cols>
    <col min="1" max="1" width="2" style="54" customWidth="1"/>
    <col min="2" max="2" width="42.7109375" style="57" customWidth="1"/>
    <col min="3" max="3" width="6" style="57" customWidth="1"/>
    <col min="4" max="4" width="16.7109375" style="57" customWidth="1"/>
    <col min="5" max="5" width="15.42578125" style="54" customWidth="1"/>
    <col min="6" max="6" width="1" style="54" customWidth="1"/>
    <col min="7" max="15" width="11.5703125" style="54"/>
    <col min="16" max="16" width="13.140625" style="54" customWidth="1"/>
    <col min="17" max="17" width="2.85546875" style="54" customWidth="1"/>
    <col min="18" max="29" width="11.5703125" style="54"/>
    <col min="30" max="16384" width="11.5703125" style="57"/>
  </cols>
  <sheetData>
    <row r="1" spans="2:2" s="54" customFormat="1" ht="9.75" customHeight="1" x14ac:dyDescent="0.25"/>
    <row r="2" spans="2:2" s="54" customFormat="1" ht="9.75" customHeight="1" x14ac:dyDescent="0.25"/>
    <row r="3" spans="2:2" s="54" customFormat="1" ht="9.75" customHeight="1" x14ac:dyDescent="0.25"/>
    <row r="4" spans="2:2" s="54" customFormat="1" ht="9.75" customHeight="1" x14ac:dyDescent="0.25"/>
    <row r="5" spans="2:2" s="54" customFormat="1" ht="9.75" customHeight="1" x14ac:dyDescent="0.25"/>
    <row r="6" spans="2:2" s="54" customFormat="1" ht="20.25" customHeight="1" x14ac:dyDescent="0.35">
      <c r="B6" s="55" t="s">
        <v>23</v>
      </c>
    </row>
    <row r="7" spans="2:2" s="54" customFormat="1" ht="15" customHeight="1" x14ac:dyDescent="0.25"/>
    <row r="8" spans="2:2" s="54" customFormat="1" ht="15" customHeight="1" x14ac:dyDescent="0.25">
      <c r="B8" s="56" t="s">
        <v>34</v>
      </c>
    </row>
    <row r="9" spans="2:2" s="54" customFormat="1" ht="15" customHeight="1" x14ac:dyDescent="0.25">
      <c r="B9" s="56" t="s">
        <v>30</v>
      </c>
    </row>
    <row r="10" spans="2:2" s="54" customFormat="1" ht="15" customHeight="1" x14ac:dyDescent="0.25">
      <c r="B10" s="56" t="s">
        <v>35</v>
      </c>
    </row>
    <row r="11" spans="2:2" s="54" customFormat="1" ht="15" customHeight="1" x14ac:dyDescent="0.25">
      <c r="B11" s="56" t="s">
        <v>31</v>
      </c>
    </row>
    <row r="12" spans="2:2" s="54" customFormat="1" ht="15" customHeight="1" x14ac:dyDescent="0.25">
      <c r="B12" s="56" t="s">
        <v>33</v>
      </c>
    </row>
    <row r="13" spans="2:2" s="54" customFormat="1" ht="15" customHeight="1" x14ac:dyDescent="0.25">
      <c r="B13" s="56" t="s">
        <v>27</v>
      </c>
    </row>
    <row r="14" spans="2:2" s="54" customFormat="1" ht="15" customHeight="1" x14ac:dyDescent="0.25">
      <c r="B14" s="56" t="s">
        <v>25</v>
      </c>
    </row>
    <row r="15" spans="2:2" s="54" customFormat="1" ht="15" customHeight="1" x14ac:dyDescent="0.25">
      <c r="B15" s="56" t="s">
        <v>28</v>
      </c>
    </row>
    <row r="16" spans="2:2" s="54" customFormat="1" ht="15" customHeight="1" x14ac:dyDescent="0.25">
      <c r="B16" s="56" t="s">
        <v>29</v>
      </c>
    </row>
    <row r="17" spans="2:19" s="54" customFormat="1" ht="15" customHeight="1" x14ac:dyDescent="0.25">
      <c r="B17" s="56" t="s">
        <v>24</v>
      </c>
    </row>
    <row r="18" spans="2:19" s="54" customFormat="1" ht="15" customHeight="1" x14ac:dyDescent="0.25">
      <c r="B18" s="56" t="s">
        <v>26</v>
      </c>
    </row>
    <row r="19" spans="2:19" s="54" customFormat="1" ht="5.25" customHeight="1" x14ac:dyDescent="0.25">
      <c r="B19" s="56"/>
    </row>
    <row r="20" spans="2:19" s="54" customFormat="1" ht="47.25" customHeight="1" x14ac:dyDescent="0.25">
      <c r="B20" s="64" t="s">
        <v>32</v>
      </c>
      <c r="C20" s="65"/>
      <c r="D20" s="65"/>
      <c r="E20" s="65"/>
      <c r="F20" s="65"/>
      <c r="G20" s="65"/>
      <c r="H20" s="65"/>
      <c r="I20" s="65"/>
      <c r="J20" s="65"/>
      <c r="K20" s="65"/>
      <c r="L20" s="65"/>
      <c r="M20" s="65"/>
      <c r="N20" s="65"/>
      <c r="O20" s="65"/>
      <c r="P20" s="65"/>
      <c r="Q20" s="65"/>
      <c r="R20" s="65"/>
      <c r="S20" s="66"/>
    </row>
    <row r="21" spans="2:19" s="54" customFormat="1" x14ac:dyDescent="0.25"/>
    <row r="22" spans="2:19" s="54" customFormat="1" x14ac:dyDescent="0.25"/>
    <row r="23" spans="2:19" s="54" customFormat="1" x14ac:dyDescent="0.25"/>
    <row r="24" spans="2:19" s="54" customFormat="1" x14ac:dyDescent="0.25"/>
    <row r="25" spans="2:19" s="54" customFormat="1" x14ac:dyDescent="0.25"/>
    <row r="26" spans="2:19" s="54" customFormat="1" x14ac:dyDescent="0.25"/>
    <row r="27" spans="2:19" s="54" customFormat="1" x14ac:dyDescent="0.25"/>
    <row r="28" spans="2:19" s="54" customFormat="1" x14ac:dyDescent="0.25"/>
    <row r="29" spans="2:19" s="54" customFormat="1" x14ac:dyDescent="0.25"/>
    <row r="30" spans="2:19" s="54" customFormat="1" x14ac:dyDescent="0.25"/>
    <row r="31" spans="2:19" s="54" customFormat="1" x14ac:dyDescent="0.25"/>
    <row r="32" spans="2:19" s="54" customFormat="1" x14ac:dyDescent="0.25"/>
    <row r="33" s="54" customFormat="1" x14ac:dyDescent="0.25"/>
    <row r="34" s="54" customFormat="1" x14ac:dyDescent="0.25"/>
    <row r="35" s="54" customFormat="1" x14ac:dyDescent="0.25"/>
    <row r="36" s="54" customFormat="1" x14ac:dyDescent="0.25"/>
    <row r="37" s="54" customFormat="1" x14ac:dyDescent="0.25"/>
    <row r="38" s="54" customFormat="1" x14ac:dyDescent="0.25"/>
    <row r="39" s="54" customFormat="1" x14ac:dyDescent="0.25"/>
    <row r="40" s="54" customFormat="1" x14ac:dyDescent="0.25"/>
    <row r="41" s="54" customFormat="1" x14ac:dyDescent="0.25"/>
    <row r="42" s="54" customFormat="1" x14ac:dyDescent="0.25"/>
    <row r="43" s="54" customFormat="1" x14ac:dyDescent="0.25"/>
    <row r="44" s="54" customFormat="1" x14ac:dyDescent="0.25"/>
    <row r="45" s="54" customFormat="1" x14ac:dyDescent="0.25"/>
    <row r="46" s="54" customFormat="1" x14ac:dyDescent="0.25"/>
    <row r="47" s="54" customFormat="1" x14ac:dyDescent="0.25"/>
    <row r="48" s="54" customFormat="1" x14ac:dyDescent="0.25"/>
    <row r="49" s="54" customFormat="1" x14ac:dyDescent="0.25"/>
    <row r="50" s="54" customFormat="1" x14ac:dyDescent="0.25"/>
    <row r="51" s="54" customFormat="1" x14ac:dyDescent="0.25"/>
    <row r="52" s="54" customFormat="1" x14ac:dyDescent="0.25"/>
    <row r="53" s="54" customFormat="1" x14ac:dyDescent="0.25"/>
    <row r="54" s="54" customFormat="1" x14ac:dyDescent="0.25"/>
    <row r="55" s="54" customFormat="1" x14ac:dyDescent="0.25"/>
    <row r="56" s="54" customFormat="1" x14ac:dyDescent="0.25"/>
    <row r="57" s="54" customFormat="1" x14ac:dyDescent="0.25"/>
    <row r="58" s="54" customFormat="1" x14ac:dyDescent="0.25"/>
    <row r="59" s="54" customFormat="1" x14ac:dyDescent="0.25"/>
    <row r="60" s="54" customFormat="1" x14ac:dyDescent="0.25"/>
    <row r="61" s="54" customFormat="1" x14ac:dyDescent="0.25"/>
    <row r="62" s="54" customFormat="1" x14ac:dyDescent="0.25"/>
    <row r="63" s="54" customFormat="1" x14ac:dyDescent="0.25"/>
    <row r="64" s="54" customFormat="1" x14ac:dyDescent="0.25"/>
    <row r="65" s="54" customFormat="1" x14ac:dyDescent="0.25"/>
    <row r="66" s="54" customFormat="1" x14ac:dyDescent="0.25"/>
    <row r="67" s="54" customFormat="1" x14ac:dyDescent="0.25"/>
    <row r="68" s="54" customFormat="1" x14ac:dyDescent="0.25"/>
    <row r="69" s="54" customFormat="1" x14ac:dyDescent="0.25"/>
    <row r="70" s="54" customFormat="1" x14ac:dyDescent="0.25"/>
    <row r="71" s="54" customFormat="1" x14ac:dyDescent="0.25"/>
    <row r="72" s="54" customFormat="1" x14ac:dyDescent="0.25"/>
    <row r="73" s="54" customFormat="1" x14ac:dyDescent="0.25"/>
    <row r="74" s="54" customFormat="1" x14ac:dyDescent="0.25"/>
    <row r="75" s="54" customFormat="1" x14ac:dyDescent="0.25"/>
    <row r="76" s="54" customFormat="1" x14ac:dyDescent="0.25"/>
    <row r="77" s="54" customFormat="1" x14ac:dyDescent="0.25"/>
    <row r="78" s="54" customFormat="1" x14ac:dyDescent="0.25"/>
    <row r="79" s="54" customFormat="1" x14ac:dyDescent="0.25"/>
    <row r="80" s="54" customFormat="1" x14ac:dyDescent="0.25"/>
    <row r="81" s="54" customFormat="1" x14ac:dyDescent="0.25"/>
    <row r="82" s="54" customFormat="1" x14ac:dyDescent="0.25"/>
    <row r="83" s="54" customFormat="1" x14ac:dyDescent="0.25"/>
    <row r="84" s="54" customFormat="1" x14ac:dyDescent="0.25"/>
  </sheetData>
  <sheetProtection algorithmName="SHA-512" hashValue="ExdQgQoTNesFFH6HlknHY9zfJ+z0IiSFNc3/KsfbEYohYITFOm0m/Q7g8Y3FRLN41Yv/cYGWjtVqDbMDyLJtLw==" saltValue="OS01Y9SBmrUc58FWIn8V5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865"/>
  <sheetViews>
    <sheetView tabSelected="1" topLeftCell="B1" zoomScale="115" zoomScaleNormal="115" workbookViewId="0">
      <selection activeCell="E39" sqref="E39"/>
    </sheetView>
  </sheetViews>
  <sheetFormatPr baseColWidth="10" defaultRowHeight="15" x14ac:dyDescent="0.25"/>
  <cols>
    <col min="1" max="1" width="2" style="23" customWidth="1"/>
    <col min="2" max="2" width="9.140625" customWidth="1"/>
    <col min="3" max="3" width="9.85546875" customWidth="1"/>
    <col min="4" max="4" width="41.140625" customWidth="1"/>
    <col min="5" max="5" width="22.85546875" style="23" customWidth="1"/>
    <col min="6" max="6" width="11.5703125" style="23"/>
    <col min="7" max="7" width="9.5703125" style="23" customWidth="1"/>
    <col min="8" max="8" width="12.85546875" style="23" customWidth="1"/>
    <col min="9" max="9" width="76.28515625" style="23" customWidth="1"/>
    <col min="10" max="28" width="11.5703125" style="23"/>
  </cols>
  <sheetData>
    <row r="1" spans="2:8" s="23" customFormat="1" ht="7.5" customHeight="1" x14ac:dyDescent="0.25"/>
    <row r="2" spans="2:8" s="23" customFormat="1" ht="27.75" customHeight="1" x14ac:dyDescent="0.35">
      <c r="B2" s="95" t="s">
        <v>36</v>
      </c>
      <c r="C2" s="95"/>
      <c r="D2" s="95"/>
      <c r="E2" s="95"/>
      <c r="F2" s="95"/>
      <c r="G2" s="95"/>
      <c r="H2" s="95"/>
    </row>
    <row r="3" spans="2:8" s="23" customFormat="1" ht="9.75" customHeight="1" x14ac:dyDescent="0.25">
      <c r="B3" s="39"/>
      <c r="C3" s="39"/>
      <c r="D3" s="39"/>
      <c r="E3" s="39"/>
      <c r="F3" s="39"/>
      <c r="G3" s="39"/>
      <c r="H3" s="39"/>
    </row>
    <row r="4" spans="2:8" s="23" customFormat="1" ht="16.5" customHeight="1" x14ac:dyDescent="0.25">
      <c r="B4" s="96" t="s">
        <v>14</v>
      </c>
      <c r="C4" s="96"/>
      <c r="D4" s="96"/>
      <c r="E4" s="96"/>
      <c r="F4" s="96"/>
      <c r="G4" s="96"/>
      <c r="H4" s="96"/>
    </row>
    <row r="5" spans="2:8" s="23" customFormat="1" ht="15" customHeight="1" x14ac:dyDescent="0.25">
      <c r="B5" s="37"/>
    </row>
    <row r="6" spans="2:8" s="23" customFormat="1" ht="15" customHeight="1" x14ac:dyDescent="0.25">
      <c r="B6" s="94" t="s">
        <v>48</v>
      </c>
      <c r="C6" s="94"/>
      <c r="D6" s="94"/>
      <c r="E6" s="94"/>
      <c r="F6" s="94"/>
      <c r="G6" s="94"/>
      <c r="H6" s="94"/>
    </row>
    <row r="7" spans="2:8" s="23" customFormat="1" ht="15" customHeight="1" x14ac:dyDescent="0.25">
      <c r="B7" s="94"/>
      <c r="C7" s="94"/>
      <c r="D7" s="94"/>
      <c r="E7" s="94"/>
      <c r="F7" s="94"/>
      <c r="G7" s="94"/>
      <c r="H7" s="94"/>
    </row>
    <row r="8" spans="2:8" s="23" customFormat="1" ht="15" customHeight="1" x14ac:dyDescent="0.25">
      <c r="B8" s="94"/>
      <c r="C8" s="94"/>
      <c r="D8" s="94"/>
      <c r="E8" s="94"/>
      <c r="F8" s="94"/>
      <c r="G8" s="94"/>
      <c r="H8" s="94"/>
    </row>
    <row r="9" spans="2:8" s="23" customFormat="1" ht="15" customHeight="1" x14ac:dyDescent="0.25">
      <c r="B9" s="94"/>
      <c r="C9" s="94"/>
      <c r="D9" s="94"/>
      <c r="E9" s="94"/>
      <c r="F9" s="94"/>
      <c r="G9" s="94"/>
      <c r="H9" s="94"/>
    </row>
    <row r="10" spans="2:8" s="23" customFormat="1" ht="15" customHeight="1" x14ac:dyDescent="0.25">
      <c r="B10" s="94"/>
      <c r="C10" s="94"/>
      <c r="D10" s="94"/>
      <c r="E10" s="94"/>
      <c r="F10" s="94"/>
      <c r="G10" s="94"/>
      <c r="H10" s="94"/>
    </row>
    <row r="11" spans="2:8" s="23" customFormat="1" ht="15" customHeight="1" x14ac:dyDescent="0.25">
      <c r="B11" s="94"/>
      <c r="C11" s="94"/>
      <c r="D11" s="94"/>
      <c r="E11" s="94"/>
      <c r="F11" s="94"/>
      <c r="G11" s="94"/>
      <c r="H11" s="94"/>
    </row>
    <row r="12" spans="2:8" s="23" customFormat="1" ht="15" customHeight="1" x14ac:dyDescent="0.25">
      <c r="B12" s="94"/>
      <c r="C12" s="94"/>
      <c r="D12" s="94"/>
      <c r="E12" s="94"/>
      <c r="F12" s="94"/>
      <c r="G12" s="94"/>
      <c r="H12" s="94"/>
    </row>
    <row r="13" spans="2:8" s="23" customFormat="1" ht="15" customHeight="1" x14ac:dyDescent="0.25">
      <c r="B13" s="94"/>
      <c r="C13" s="94"/>
      <c r="D13" s="94"/>
      <c r="E13" s="94"/>
      <c r="F13" s="94"/>
      <c r="G13" s="94"/>
      <c r="H13" s="94"/>
    </row>
    <row r="14" spans="2:8" s="23" customFormat="1" ht="15" customHeight="1" thickBot="1" x14ac:dyDescent="0.3">
      <c r="B14" s="50"/>
      <c r="C14" s="50"/>
      <c r="D14" s="50"/>
      <c r="E14" s="50"/>
      <c r="F14" s="50"/>
      <c r="G14" s="50"/>
      <c r="H14" s="50"/>
    </row>
    <row r="15" spans="2:8" ht="16.5" customHeight="1" x14ac:dyDescent="0.35">
      <c r="B15" s="119" t="s">
        <v>49</v>
      </c>
      <c r="C15" s="120"/>
      <c r="D15" s="121"/>
      <c r="E15" s="35"/>
      <c r="F15" s="115" t="s">
        <v>22</v>
      </c>
      <c r="G15" s="116"/>
    </row>
    <row r="16" spans="2:8" ht="55.5" customHeight="1" thickBot="1" x14ac:dyDescent="0.4">
      <c r="B16" s="122"/>
      <c r="C16" s="123"/>
      <c r="D16" s="124"/>
      <c r="E16" s="36"/>
      <c r="F16" s="117"/>
      <c r="G16" s="118"/>
    </row>
    <row r="17" spans="2:15" ht="16.5" thickBot="1" x14ac:dyDescent="0.3">
      <c r="B17" s="125" t="s">
        <v>12</v>
      </c>
      <c r="C17" s="126"/>
      <c r="D17" s="127"/>
      <c r="E17" s="31" t="s">
        <v>13</v>
      </c>
      <c r="F17" s="111"/>
      <c r="G17" s="112"/>
      <c r="H17"/>
    </row>
    <row r="18" spans="2:15" ht="17.45" customHeight="1" thickBot="1" x14ac:dyDescent="0.4">
      <c r="B18" s="128" t="s">
        <v>39</v>
      </c>
      <c r="C18" s="129"/>
      <c r="D18" s="129"/>
      <c r="E18" s="51">
        <f>IF(I18="En este capítulo hay alguna partida con precio unitario o partida alzada sin rellenar","Sin importe por errores",+'Modelo de oferta económica'!H52)</f>
        <v>0</v>
      </c>
      <c r="F18" s="113"/>
      <c r="G18" s="114"/>
      <c r="H18" s="24"/>
      <c r="I18" s="32"/>
      <c r="J18" s="32"/>
      <c r="K18" s="32"/>
      <c r="L18" s="32"/>
      <c r="M18" s="32"/>
      <c r="N18" s="32"/>
      <c r="O18" s="32"/>
    </row>
    <row r="19" spans="2:15" ht="17.45" customHeight="1" thickBot="1" x14ac:dyDescent="0.4">
      <c r="B19" s="128" t="s">
        <v>40</v>
      </c>
      <c r="C19" s="129"/>
      <c r="D19" s="129"/>
      <c r="E19" s="51">
        <f>IF(I19="En este capítulo hay alguna partida con precio unitario o partida alzada sin rellenar","Sin importe por errores",+'Modelo de oferta económica'!H74)</f>
        <v>0</v>
      </c>
      <c r="F19" s="113"/>
      <c r="G19" s="114"/>
      <c r="H19" s="24"/>
      <c r="I19" s="32"/>
    </row>
    <row r="20" spans="2:15" ht="17.45" customHeight="1" thickBot="1" x14ac:dyDescent="0.4">
      <c r="B20" s="128" t="s">
        <v>53</v>
      </c>
      <c r="C20" s="129"/>
      <c r="D20" s="129"/>
      <c r="E20" s="51">
        <f>IF(I20="En este capítulo hay alguna partida con precio unitario o partida alzada sin rellenar","Sin importe por errores",+'Modelo de oferta económica'!H92)</f>
        <v>0</v>
      </c>
      <c r="F20" s="113"/>
      <c r="G20" s="114"/>
      <c r="H20" s="24"/>
      <c r="I20" s="32"/>
    </row>
    <row r="21" spans="2:15" ht="17.45" customHeight="1" thickBot="1" x14ac:dyDescent="0.4">
      <c r="B21" s="128" t="s">
        <v>51</v>
      </c>
      <c r="C21" s="129"/>
      <c r="D21" s="129"/>
      <c r="E21" s="51">
        <f>IF(I21="En este capítulo hay alguna partida con precio unitario o partida alzada sin rellenar","Sin importe por errores",+'Modelo de oferta económica'!H115)</f>
        <v>0</v>
      </c>
      <c r="F21" s="113"/>
      <c r="G21" s="114"/>
      <c r="H21" s="24"/>
      <c r="I21" s="32"/>
    </row>
    <row r="22" spans="2:15" ht="17.45" customHeight="1" thickBot="1" x14ac:dyDescent="0.4">
      <c r="B22" s="128" t="s">
        <v>52</v>
      </c>
      <c r="C22" s="129"/>
      <c r="D22" s="129"/>
      <c r="E22" s="51">
        <f>IF(I22="En este capítulo hay alguna partida con precio unitario o partida alzada sin rellenar","Sin importe por errores",+'Modelo de oferta económica'!H157)</f>
        <v>0</v>
      </c>
      <c r="F22" s="113"/>
      <c r="G22" s="114"/>
      <c r="H22" s="24"/>
      <c r="I22" s="32"/>
    </row>
    <row r="23" spans="2:15" ht="17.45" customHeight="1" thickBot="1" x14ac:dyDescent="0.4">
      <c r="B23" s="128" t="s">
        <v>50</v>
      </c>
      <c r="C23" s="129"/>
      <c r="D23" s="129"/>
      <c r="E23" s="51">
        <f>IF(I23="En este capítulo hay alguna partida con precio unitario o partida alzada sin rellenar","Sin importe por errores",+'Modelo de oferta económica'!H163)</f>
        <v>0</v>
      </c>
      <c r="F23" s="113"/>
      <c r="G23" s="114"/>
      <c r="H23" s="24"/>
      <c r="I23" s="32"/>
    </row>
    <row r="24" spans="2:15" ht="15.75" customHeight="1" thickBot="1" x14ac:dyDescent="0.4">
      <c r="B24" s="33" t="s">
        <v>47</v>
      </c>
      <c r="C24" s="34"/>
      <c r="D24" s="34"/>
      <c r="E24" s="41">
        <f>SUM(E18:E23)</f>
        <v>0</v>
      </c>
      <c r="F24" s="109">
        <v>1168663.92</v>
      </c>
      <c r="G24" s="110"/>
      <c r="I24" s="32"/>
    </row>
    <row r="25" spans="2:15" ht="15.75" thickBot="1" x14ac:dyDescent="0.3">
      <c r="B25" s="23"/>
      <c r="C25" s="23"/>
      <c r="D25" s="23"/>
    </row>
    <row r="26" spans="2:15" ht="15.75" customHeight="1" thickBot="1" x14ac:dyDescent="0.3">
      <c r="B26" s="97" t="s">
        <v>15</v>
      </c>
      <c r="C26" s="98"/>
      <c r="D26" s="98"/>
      <c r="E26" s="99"/>
      <c r="F26" s="38" t="s">
        <v>16</v>
      </c>
      <c r="G26" s="38" t="s">
        <v>17</v>
      </c>
    </row>
    <row r="27" spans="2:15" ht="15" customHeight="1" thickBot="1" x14ac:dyDescent="0.3">
      <c r="B27" s="100"/>
      <c r="C27" s="101"/>
      <c r="D27" s="101"/>
      <c r="E27" s="102"/>
      <c r="F27" s="49"/>
      <c r="G27" s="49"/>
    </row>
    <row r="28" spans="2:15" ht="40.5" customHeight="1" thickBot="1" x14ac:dyDescent="0.3">
      <c r="B28" s="103" t="s">
        <v>18</v>
      </c>
      <c r="C28" s="104"/>
      <c r="D28" s="104"/>
      <c r="E28" s="104"/>
      <c r="F28" s="104"/>
      <c r="G28" s="105"/>
    </row>
    <row r="29" spans="2:15" ht="34.5" customHeight="1" thickBot="1" x14ac:dyDescent="0.3">
      <c r="B29" s="106" t="s">
        <v>19</v>
      </c>
      <c r="C29" s="107"/>
      <c r="D29" s="108"/>
      <c r="E29" s="40" t="s">
        <v>20</v>
      </c>
      <c r="F29" s="130" t="s">
        <v>21</v>
      </c>
      <c r="G29" s="131"/>
    </row>
    <row r="30" spans="2:15" ht="18" customHeight="1" thickBot="1" x14ac:dyDescent="0.3">
      <c r="B30" s="76"/>
      <c r="C30" s="77"/>
      <c r="D30" s="78"/>
      <c r="E30" s="52"/>
      <c r="F30" s="76"/>
      <c r="G30" s="78"/>
    </row>
    <row r="31" spans="2:15" ht="18" customHeight="1" thickBot="1" x14ac:dyDescent="0.3">
      <c r="B31" s="76"/>
      <c r="C31" s="77"/>
      <c r="D31" s="78"/>
      <c r="E31" s="52"/>
      <c r="F31" s="76"/>
      <c r="G31" s="78"/>
    </row>
    <row r="32" spans="2:15" ht="18" customHeight="1" thickBot="1" x14ac:dyDescent="0.3">
      <c r="B32" s="76"/>
      <c r="C32" s="77"/>
      <c r="D32" s="78"/>
      <c r="E32" s="52"/>
      <c r="F32" s="76"/>
      <c r="G32" s="78"/>
    </row>
    <row r="33" spans="2:8" ht="18" customHeight="1" thickBot="1" x14ac:dyDescent="0.3">
      <c r="B33" s="76"/>
      <c r="C33" s="77"/>
      <c r="D33" s="78"/>
      <c r="E33" s="52"/>
      <c r="F33" s="76"/>
      <c r="G33" s="78"/>
    </row>
    <row r="34" spans="2:8" ht="18" customHeight="1" thickBot="1" x14ac:dyDescent="0.3">
      <c r="B34" s="76"/>
      <c r="C34" s="77"/>
      <c r="D34" s="78"/>
      <c r="E34" s="52"/>
      <c r="F34" s="76"/>
      <c r="G34" s="78"/>
    </row>
    <row r="35" spans="2:8" ht="18" customHeight="1" thickBot="1" x14ac:dyDescent="0.3">
      <c r="B35" s="76"/>
      <c r="C35" s="77"/>
      <c r="D35" s="78"/>
      <c r="E35" s="52"/>
      <c r="F35" s="76"/>
      <c r="G35" s="78"/>
    </row>
    <row r="36" spans="2:8" ht="18" customHeight="1" thickBot="1" x14ac:dyDescent="0.3">
      <c r="B36" s="76"/>
      <c r="C36" s="77"/>
      <c r="D36" s="78"/>
      <c r="E36" s="52"/>
      <c r="F36" s="76"/>
      <c r="G36" s="78"/>
    </row>
    <row r="37" spans="2:8" ht="18" customHeight="1" thickBot="1" x14ac:dyDescent="0.3">
      <c r="B37" s="76"/>
      <c r="C37" s="77"/>
      <c r="D37" s="78"/>
      <c r="E37" s="52"/>
      <c r="F37" s="76"/>
      <c r="G37" s="78"/>
    </row>
    <row r="38" spans="2:8" ht="18" customHeight="1" thickBot="1" x14ac:dyDescent="0.3">
      <c r="B38" s="76"/>
      <c r="C38" s="77"/>
      <c r="D38" s="78"/>
      <c r="E38" s="52"/>
      <c r="F38" s="76"/>
      <c r="G38" s="78"/>
    </row>
    <row r="39" spans="2:8" ht="18" customHeight="1" thickBot="1" x14ac:dyDescent="0.3">
      <c r="B39" s="76"/>
      <c r="C39" s="77"/>
      <c r="D39" s="78"/>
      <c r="E39" s="52"/>
      <c r="F39" s="76"/>
      <c r="G39" s="78"/>
    </row>
    <row r="40" spans="2:8" ht="10.5" customHeight="1" x14ac:dyDescent="0.25">
      <c r="B40" s="58"/>
      <c r="C40" s="58"/>
      <c r="D40" s="58"/>
      <c r="E40" s="59"/>
      <c r="F40" s="58"/>
      <c r="G40" s="58"/>
    </row>
    <row r="41" spans="2:8" ht="10.5" customHeight="1" x14ac:dyDescent="0.25">
      <c r="B41" s="58"/>
      <c r="C41" s="58"/>
      <c r="D41" s="58"/>
      <c r="E41" s="59"/>
      <c r="F41" s="58"/>
      <c r="G41" s="58"/>
    </row>
    <row r="42" spans="2:8" ht="10.5" customHeight="1" x14ac:dyDescent="0.25">
      <c r="B42" s="58"/>
      <c r="C42" s="58"/>
      <c r="D42" s="58"/>
      <c r="E42" s="59"/>
      <c r="F42" s="58"/>
      <c r="G42" s="58"/>
    </row>
    <row r="43" spans="2:8" ht="16.5" x14ac:dyDescent="0.3">
      <c r="B43" s="81"/>
      <c r="C43" s="81"/>
      <c r="D43" s="81"/>
      <c r="E43" s="81"/>
      <c r="F43" s="81"/>
      <c r="G43" s="81"/>
      <c r="H43" s="81"/>
    </row>
    <row r="44" spans="2:8" ht="9.75" customHeight="1" x14ac:dyDescent="0.3">
      <c r="B44" s="53"/>
      <c r="C44" s="48"/>
      <c r="D44" s="48"/>
      <c r="E44" s="48"/>
      <c r="F44" s="48"/>
      <c r="G44" s="48"/>
      <c r="H44" s="48"/>
    </row>
    <row r="45" spans="2:8" ht="16.5" x14ac:dyDescent="0.3">
      <c r="B45" s="48"/>
      <c r="C45" s="82"/>
      <c r="D45" s="83"/>
      <c r="E45" s="84"/>
      <c r="F45" s="48"/>
      <c r="G45" s="48"/>
      <c r="H45" s="48"/>
    </row>
    <row r="46" spans="2:8" ht="16.5" x14ac:dyDescent="0.3">
      <c r="B46" s="48"/>
      <c r="C46" s="85"/>
      <c r="D46" s="86"/>
      <c r="E46" s="87"/>
      <c r="F46" s="48"/>
      <c r="G46" s="48"/>
      <c r="H46" s="48"/>
    </row>
    <row r="47" spans="2:8" ht="16.5" x14ac:dyDescent="0.3">
      <c r="B47" s="48"/>
      <c r="C47" s="85"/>
      <c r="D47" s="86"/>
      <c r="E47" s="87"/>
      <c r="F47" s="48"/>
      <c r="G47" s="48"/>
      <c r="H47" s="48"/>
    </row>
    <row r="48" spans="2:8" ht="16.5" x14ac:dyDescent="0.3">
      <c r="B48" s="48"/>
      <c r="C48" s="88"/>
      <c r="D48" s="89"/>
      <c r="E48" s="90"/>
      <c r="F48" s="48"/>
      <c r="G48" s="48"/>
      <c r="H48" s="48"/>
    </row>
    <row r="49" spans="2:10" ht="16.5" x14ac:dyDescent="0.3">
      <c r="B49" s="48"/>
      <c r="C49" s="48"/>
      <c r="D49" s="48"/>
      <c r="E49" s="48"/>
      <c r="F49" s="48"/>
      <c r="G49" s="48"/>
      <c r="H49" s="48"/>
    </row>
    <row r="50" spans="2:10" ht="16.5" x14ac:dyDescent="0.3">
      <c r="B50" s="48"/>
      <c r="C50" s="48"/>
      <c r="D50" s="48"/>
      <c r="E50" s="48"/>
      <c r="F50" s="48"/>
      <c r="G50" s="48"/>
      <c r="H50" s="48"/>
    </row>
    <row r="51" spans="2:10" ht="15.75" thickBot="1" x14ac:dyDescent="0.3">
      <c r="B51" s="23"/>
      <c r="C51" s="23"/>
    </row>
    <row r="52" spans="2:10" ht="27" customHeight="1" thickBot="1" x14ac:dyDescent="0.3">
      <c r="B52" s="74" t="s">
        <v>0</v>
      </c>
      <c r="C52" s="75"/>
      <c r="D52" s="79" t="s">
        <v>41</v>
      </c>
      <c r="E52" s="80"/>
      <c r="F52" s="80"/>
      <c r="G52" s="80"/>
      <c r="H52" s="21">
        <f>SUM(H55,H59,H63,H67,H71)</f>
        <v>0</v>
      </c>
      <c r="I52" s="43">
        <f xml:space="preserve"> COUNTIF(I55:I73,"Es necesario completar el precio de esta partida, introduciendo un valor en la celda en naranja")</f>
        <v>5</v>
      </c>
    </row>
    <row r="53" spans="2:10" ht="9.9499999999999993" customHeight="1" thickBot="1" x14ac:dyDescent="0.3">
      <c r="D53" s="9"/>
      <c r="E53"/>
      <c r="F53" s="24"/>
      <c r="G53"/>
      <c r="H53" s="1"/>
      <c r="I53" s="44"/>
    </row>
    <row r="54" spans="2:10" ht="23.25" thickBot="1" x14ac:dyDescent="0.3">
      <c r="B54" s="67" t="s">
        <v>1</v>
      </c>
      <c r="C54" s="68"/>
      <c r="D54" s="68"/>
      <c r="E54" s="68"/>
      <c r="F54" s="27" t="s">
        <v>2</v>
      </c>
      <c r="G54" s="3" t="s">
        <v>3</v>
      </c>
      <c r="H54" s="3" t="s">
        <v>4</v>
      </c>
      <c r="I54" s="44"/>
      <c r="J54" s="45">
        <f>ROUND('Modelo de oferta económica'!F55,2)</f>
        <v>0</v>
      </c>
    </row>
    <row r="55" spans="2:10" ht="15.75" thickBot="1" x14ac:dyDescent="0.3">
      <c r="B55" s="60" t="s">
        <v>54</v>
      </c>
      <c r="C55" s="5" t="s">
        <v>55</v>
      </c>
      <c r="D55" s="69" t="s">
        <v>56</v>
      </c>
      <c r="E55" s="70"/>
      <c r="F55" s="42"/>
      <c r="G55" s="62">
        <v>1</v>
      </c>
      <c r="H55" s="7">
        <f>ROUND('Modelo de oferta económica'!J54*G55,2)</f>
        <v>0</v>
      </c>
      <c r="I55" s="46" t="str">
        <f>IF(ISBLANK('Modelo de oferta económica'!F55),"Es necesario completar el precio de esta partida, introduciendo un valor en la celda en naranja","")</f>
        <v>Es necesario completar el precio de esta partida, introduciendo un valor en la celda en naranja</v>
      </c>
      <c r="J55" s="47"/>
    </row>
    <row r="56" spans="2:10" ht="30" customHeight="1" thickBot="1" x14ac:dyDescent="0.3">
      <c r="B56" s="71" t="s">
        <v>57</v>
      </c>
      <c r="C56" s="72"/>
      <c r="D56" s="72"/>
      <c r="E56" s="72"/>
      <c r="F56" s="72"/>
      <c r="G56" s="72"/>
      <c r="H56" s="73"/>
      <c r="I56" s="44"/>
      <c r="J56" s="47"/>
    </row>
    <row r="57" spans="2:10" ht="9.9499999999999993" customHeight="1" thickBot="1" x14ac:dyDescent="0.3">
      <c r="D57" s="9"/>
      <c r="E57"/>
      <c r="F57" s="24"/>
      <c r="G57"/>
      <c r="H57" s="1"/>
      <c r="I57" s="44"/>
      <c r="J57" s="47"/>
    </row>
    <row r="58" spans="2:10" ht="23.25" thickBot="1" x14ac:dyDescent="0.3">
      <c r="B58" s="67" t="s">
        <v>1</v>
      </c>
      <c r="C58" s="68"/>
      <c r="D58" s="68"/>
      <c r="E58" s="68"/>
      <c r="F58" s="27" t="s">
        <v>2</v>
      </c>
      <c r="G58" s="3" t="s">
        <v>3</v>
      </c>
      <c r="H58" s="3" t="s">
        <v>4</v>
      </c>
      <c r="I58" s="44"/>
      <c r="J58" s="45">
        <f>ROUND('Modelo de oferta económica'!F59,2)</f>
        <v>0</v>
      </c>
    </row>
    <row r="59" spans="2:10" ht="15.75" thickBot="1" x14ac:dyDescent="0.3">
      <c r="B59" s="60" t="s">
        <v>58</v>
      </c>
      <c r="C59" s="5" t="s">
        <v>55</v>
      </c>
      <c r="D59" s="69" t="s">
        <v>59</v>
      </c>
      <c r="E59" s="70"/>
      <c r="F59" s="42"/>
      <c r="G59" s="62">
        <v>1</v>
      </c>
      <c r="H59" s="7">
        <f>ROUND('Modelo de oferta económica'!J58*G59,2)</f>
        <v>0</v>
      </c>
      <c r="I59" s="46" t="str">
        <f>IF(ISBLANK('Modelo de oferta económica'!F59),"Es necesario completar el precio de esta partida, introduciendo un valor en la celda en naranja","")</f>
        <v>Es necesario completar el precio de esta partida, introduciendo un valor en la celda en naranja</v>
      </c>
      <c r="J59" s="47"/>
    </row>
    <row r="60" spans="2:10" ht="48" customHeight="1" thickBot="1" x14ac:dyDescent="0.3">
      <c r="B60" s="71" t="s">
        <v>60</v>
      </c>
      <c r="C60" s="72"/>
      <c r="D60" s="72"/>
      <c r="E60" s="72"/>
      <c r="F60" s="72"/>
      <c r="G60" s="72"/>
      <c r="H60" s="73"/>
      <c r="I60" s="44"/>
      <c r="J60" s="47"/>
    </row>
    <row r="61" spans="2:10" ht="9.9499999999999993" customHeight="1" thickBot="1" x14ac:dyDescent="0.3">
      <c r="D61" s="9"/>
      <c r="E61"/>
      <c r="F61" s="24"/>
      <c r="G61"/>
      <c r="H61" s="1"/>
      <c r="I61" s="44"/>
    </row>
    <row r="62" spans="2:10" ht="23.25" thickBot="1" x14ac:dyDescent="0.3">
      <c r="B62" s="67" t="s">
        <v>1</v>
      </c>
      <c r="C62" s="68"/>
      <c r="D62" s="68"/>
      <c r="E62" s="68"/>
      <c r="F62" s="27" t="s">
        <v>2</v>
      </c>
      <c r="G62" s="3" t="s">
        <v>3</v>
      </c>
      <c r="H62" s="3" t="s">
        <v>4</v>
      </c>
      <c r="I62" s="44"/>
      <c r="J62" s="45">
        <f>ROUND('Modelo de oferta económica'!F63,2)</f>
        <v>0</v>
      </c>
    </row>
    <row r="63" spans="2:10" ht="15.75" thickBot="1" x14ac:dyDescent="0.3">
      <c r="B63" s="60" t="s">
        <v>61</v>
      </c>
      <c r="C63" s="5" t="s">
        <v>43</v>
      </c>
      <c r="D63" s="69" t="s">
        <v>85</v>
      </c>
      <c r="E63" s="70"/>
      <c r="F63" s="42"/>
      <c r="G63" s="62">
        <v>250</v>
      </c>
      <c r="H63" s="7">
        <f>ROUND('Modelo de oferta económica'!J62*G63,2)</f>
        <v>0</v>
      </c>
      <c r="I63" s="46" t="str">
        <f>IF(ISBLANK('Modelo de oferta económica'!F63),"Es necesario completar el precio de esta partida, introduciendo un valor en la celda en naranja","")</f>
        <v>Es necesario completar el precio de esta partida, introduciendo un valor en la celda en naranja</v>
      </c>
      <c r="J63" s="47"/>
    </row>
    <row r="64" spans="2:10" ht="50.25" customHeight="1" thickBot="1" x14ac:dyDescent="0.3">
      <c r="B64" s="71" t="s">
        <v>86</v>
      </c>
      <c r="C64" s="72"/>
      <c r="D64" s="72"/>
      <c r="E64" s="72"/>
      <c r="F64" s="72"/>
      <c r="G64" s="72"/>
      <c r="H64" s="73"/>
      <c r="I64" s="44"/>
      <c r="J64" s="47"/>
    </row>
    <row r="65" spans="2:10" ht="9.9499999999999993" customHeight="1" thickBot="1" x14ac:dyDescent="0.3">
      <c r="D65" s="9"/>
      <c r="E65"/>
      <c r="F65" s="24"/>
      <c r="G65"/>
      <c r="H65" s="1"/>
      <c r="I65" s="44"/>
    </row>
    <row r="66" spans="2:10" ht="23.25" thickBot="1" x14ac:dyDescent="0.3">
      <c r="B66" s="67" t="s">
        <v>1</v>
      </c>
      <c r="C66" s="68"/>
      <c r="D66" s="68"/>
      <c r="E66" s="68"/>
      <c r="F66" s="27" t="s">
        <v>2</v>
      </c>
      <c r="G66" s="3" t="s">
        <v>3</v>
      </c>
      <c r="H66" s="3" t="s">
        <v>4</v>
      </c>
      <c r="I66" s="44"/>
      <c r="J66" s="45">
        <f>ROUND('Modelo de oferta económica'!F67,2)</f>
        <v>0</v>
      </c>
    </row>
    <row r="67" spans="2:10" ht="15.75" thickBot="1" x14ac:dyDescent="0.3">
      <c r="B67" s="60" t="s">
        <v>62</v>
      </c>
      <c r="C67" s="5" t="s">
        <v>87</v>
      </c>
      <c r="D67" s="69" t="s">
        <v>88</v>
      </c>
      <c r="E67" s="70"/>
      <c r="F67" s="42"/>
      <c r="G67" s="62">
        <v>2</v>
      </c>
      <c r="H67" s="7">
        <f>ROUND('Modelo de oferta económica'!J66*G67,2)</f>
        <v>0</v>
      </c>
      <c r="I67" s="46" t="str">
        <f>IF(ISBLANK('Modelo de oferta económica'!F67),"Es necesario completar el precio de esta partida, introduciendo un valor en la celda en naranja","")</f>
        <v>Es necesario completar el precio de esta partida, introduciendo un valor en la celda en naranja</v>
      </c>
      <c r="J67" s="47"/>
    </row>
    <row r="68" spans="2:10" ht="30" customHeight="1" thickBot="1" x14ac:dyDescent="0.3">
      <c r="B68" s="71" t="s">
        <v>89</v>
      </c>
      <c r="C68" s="72"/>
      <c r="D68" s="72"/>
      <c r="E68" s="72"/>
      <c r="F68" s="72"/>
      <c r="G68" s="72"/>
      <c r="H68" s="73"/>
      <c r="I68" s="44"/>
      <c r="J68" s="47"/>
    </row>
    <row r="69" spans="2:10" ht="9.9499999999999993" customHeight="1" thickBot="1" x14ac:dyDescent="0.3">
      <c r="D69" s="9"/>
      <c r="E69"/>
      <c r="F69" s="24"/>
      <c r="G69"/>
      <c r="H69" s="1"/>
      <c r="I69" s="44"/>
    </row>
    <row r="70" spans="2:10" ht="23.25" thickBot="1" x14ac:dyDescent="0.3">
      <c r="B70" s="67" t="s">
        <v>1</v>
      </c>
      <c r="C70" s="68"/>
      <c r="D70" s="68"/>
      <c r="E70" s="68"/>
      <c r="F70" s="27" t="s">
        <v>2</v>
      </c>
      <c r="G70" s="3" t="s">
        <v>3</v>
      </c>
      <c r="H70" s="3" t="s">
        <v>4</v>
      </c>
      <c r="I70" s="44"/>
      <c r="J70" s="45">
        <f>ROUND('Modelo de oferta económica'!F71,2)</f>
        <v>0</v>
      </c>
    </row>
    <row r="71" spans="2:10" ht="15.75" thickBot="1" x14ac:dyDescent="0.3">
      <c r="B71" s="60" t="s">
        <v>63</v>
      </c>
      <c r="C71" s="5" t="s">
        <v>43</v>
      </c>
      <c r="D71" s="69" t="s">
        <v>90</v>
      </c>
      <c r="E71" s="70"/>
      <c r="F71" s="42"/>
      <c r="G71" s="63">
        <v>11181</v>
      </c>
      <c r="H71" s="7">
        <f>ROUND('Modelo de oferta económica'!J70*G71,2)</f>
        <v>0</v>
      </c>
      <c r="I71" s="46" t="str">
        <f>IF(ISBLANK('Modelo de oferta económica'!F71),"Es necesario completar el precio de esta partida, introduciendo un valor en la celda en naranja","")</f>
        <v>Es necesario completar el precio de esta partida, introduciendo un valor en la celda en naranja</v>
      </c>
      <c r="J71" s="47"/>
    </row>
    <row r="72" spans="2:10" ht="45.75" customHeight="1" thickBot="1" x14ac:dyDescent="0.3">
      <c r="B72" s="71" t="s">
        <v>91</v>
      </c>
      <c r="C72" s="72"/>
      <c r="D72" s="72"/>
      <c r="E72" s="72"/>
      <c r="F72" s="72"/>
      <c r="G72" s="72"/>
      <c r="H72" s="73"/>
      <c r="I72" s="44"/>
      <c r="J72" s="47"/>
    </row>
    <row r="73" spans="2:10" ht="9.9499999999999993" customHeight="1" thickBot="1" x14ac:dyDescent="0.3">
      <c r="B73" s="10"/>
      <c r="C73" s="10"/>
      <c r="D73" s="10"/>
      <c r="E73" s="10"/>
      <c r="F73" s="25"/>
      <c r="G73" s="10"/>
      <c r="H73" s="10"/>
      <c r="I73" s="44"/>
      <c r="J73" s="47"/>
    </row>
    <row r="74" spans="2:10" ht="27.75" customHeight="1" thickBot="1" x14ac:dyDescent="0.3">
      <c r="B74" s="74" t="s">
        <v>6</v>
      </c>
      <c r="C74" s="75"/>
      <c r="D74" s="79" t="s">
        <v>42</v>
      </c>
      <c r="E74" s="80"/>
      <c r="F74" s="80"/>
      <c r="G74" s="80"/>
      <c r="H74" s="21">
        <f>+H77+H81+H85+H89</f>
        <v>0</v>
      </c>
      <c r="I74" s="43">
        <f xml:space="preserve"> COUNTIF(I77:I90,"Es necesario completar el precio de esta partida, introduciendo un valor en la celda en naranja")</f>
        <v>4</v>
      </c>
      <c r="J74" s="47"/>
    </row>
    <row r="75" spans="2:10" ht="9.9499999999999993" customHeight="1" thickBot="1" x14ac:dyDescent="0.3">
      <c r="E75"/>
      <c r="F75" s="24"/>
      <c r="G75"/>
      <c r="H75" s="1"/>
      <c r="J75" s="47"/>
    </row>
    <row r="76" spans="2:10" ht="23.25" thickBot="1" x14ac:dyDescent="0.3">
      <c r="B76" s="67" t="s">
        <v>1</v>
      </c>
      <c r="C76" s="68"/>
      <c r="D76" s="68"/>
      <c r="E76" s="68"/>
      <c r="F76" s="27" t="s">
        <v>2</v>
      </c>
      <c r="G76" s="3" t="s">
        <v>3</v>
      </c>
      <c r="H76" s="3" t="s">
        <v>4</v>
      </c>
      <c r="J76" s="45">
        <f>ROUND(F77,2)</f>
        <v>0</v>
      </c>
    </row>
    <row r="77" spans="2:10" ht="15.75" thickBot="1" x14ac:dyDescent="0.3">
      <c r="B77" s="60" t="s">
        <v>64</v>
      </c>
      <c r="C77" s="5" t="s">
        <v>43</v>
      </c>
      <c r="D77" s="69" t="s">
        <v>92</v>
      </c>
      <c r="E77" s="70"/>
      <c r="F77" s="42"/>
      <c r="G77" s="7">
        <v>11181</v>
      </c>
      <c r="H77" s="7">
        <f>ROUND(J76*G77,2)</f>
        <v>0</v>
      </c>
      <c r="I77" s="46" t="str">
        <f>IF(ISBLANK('Modelo de oferta económica'!F77),"Es necesario completar el precio de esta partida, introduciendo un valor en la celda en naranja","")</f>
        <v>Es necesario completar el precio de esta partida, introduciendo un valor en la celda en naranja</v>
      </c>
      <c r="J77" s="47"/>
    </row>
    <row r="78" spans="2:10" ht="47.25" customHeight="1" thickBot="1" x14ac:dyDescent="0.3">
      <c r="B78" s="71" t="s">
        <v>93</v>
      </c>
      <c r="C78" s="72"/>
      <c r="D78" s="72"/>
      <c r="E78" s="72"/>
      <c r="F78" s="72"/>
      <c r="G78" s="72"/>
      <c r="H78" s="73"/>
      <c r="J78" s="47"/>
    </row>
    <row r="79" spans="2:10" ht="9.9499999999999993" customHeight="1" thickBot="1" x14ac:dyDescent="0.3">
      <c r="D79" s="9"/>
      <c r="E79"/>
      <c r="F79" s="24"/>
      <c r="G79"/>
      <c r="H79" s="6"/>
      <c r="J79" s="47"/>
    </row>
    <row r="80" spans="2:10" ht="23.25" thickBot="1" x14ac:dyDescent="0.3">
      <c r="B80" s="67" t="s">
        <v>1</v>
      </c>
      <c r="C80" s="68"/>
      <c r="D80" s="68"/>
      <c r="E80" s="68"/>
      <c r="F80" s="27" t="s">
        <v>2</v>
      </c>
      <c r="G80" s="3" t="s">
        <v>3</v>
      </c>
      <c r="H80" s="3" t="s">
        <v>4</v>
      </c>
      <c r="J80" s="45">
        <f>ROUND(F81,2)</f>
        <v>0</v>
      </c>
    </row>
    <row r="81" spans="2:10" ht="15.75" thickBot="1" x14ac:dyDescent="0.3">
      <c r="B81" s="60" t="s">
        <v>65</v>
      </c>
      <c r="C81" s="5" t="s">
        <v>44</v>
      </c>
      <c r="D81" s="69" t="s">
        <v>94</v>
      </c>
      <c r="E81" s="70"/>
      <c r="F81" s="42"/>
      <c r="G81" s="7">
        <v>7302.07</v>
      </c>
      <c r="H81" s="7">
        <f>ROUND(J80*G81,2)</f>
        <v>0</v>
      </c>
      <c r="I81" s="46" t="str">
        <f>IF(ISBLANK('Modelo de oferta económica'!F81),"Es necesario completar el precio de esta partida, introduciendo un valor en la celda en naranja","")</f>
        <v>Es necesario completar el precio de esta partida, introduciendo un valor en la celda en naranja</v>
      </c>
      <c r="J81" s="47"/>
    </row>
    <row r="82" spans="2:10" ht="33.75" customHeight="1" thickBot="1" x14ac:dyDescent="0.3">
      <c r="B82" s="71" t="s">
        <v>95</v>
      </c>
      <c r="C82" s="72"/>
      <c r="D82" s="72"/>
      <c r="E82" s="72"/>
      <c r="F82" s="72"/>
      <c r="G82" s="72"/>
      <c r="H82" s="73"/>
      <c r="J82" s="47"/>
    </row>
    <row r="83" spans="2:10" ht="9.9499999999999993" customHeight="1" thickBot="1" x14ac:dyDescent="0.3">
      <c r="D83" s="9"/>
      <c r="E83"/>
      <c r="F83" s="24"/>
      <c r="G83"/>
      <c r="H83" s="1"/>
      <c r="J83" s="47"/>
    </row>
    <row r="84" spans="2:10" ht="23.25" thickBot="1" x14ac:dyDescent="0.3">
      <c r="B84" s="67" t="s">
        <v>1</v>
      </c>
      <c r="C84" s="68"/>
      <c r="D84" s="68"/>
      <c r="E84" s="68"/>
      <c r="F84" s="27" t="s">
        <v>2</v>
      </c>
      <c r="G84" s="3" t="s">
        <v>3</v>
      </c>
      <c r="H84" s="3" t="s">
        <v>4</v>
      </c>
      <c r="J84" s="45">
        <f>ROUND(F85,2)</f>
        <v>0</v>
      </c>
    </row>
    <row r="85" spans="2:10" ht="15.75" thickBot="1" x14ac:dyDescent="0.3">
      <c r="B85" s="60" t="s">
        <v>66</v>
      </c>
      <c r="C85" s="5" t="s">
        <v>43</v>
      </c>
      <c r="D85" s="69" t="s">
        <v>96</v>
      </c>
      <c r="E85" s="70"/>
      <c r="F85" s="42"/>
      <c r="G85" s="63">
        <v>18573.25</v>
      </c>
      <c r="H85" s="7">
        <f>ROUND(J84*G85,2)</f>
        <v>0</v>
      </c>
      <c r="I85" s="46" t="str">
        <f>IF(ISBLANK('Modelo de oferta económica'!F85),"Es necesario completar el precio de esta partida, introduciendo un valor en la celda en naranja","")</f>
        <v>Es necesario completar el precio de esta partida, introduciendo un valor en la celda en naranja</v>
      </c>
      <c r="J85" s="47"/>
    </row>
    <row r="86" spans="2:10" ht="22.5" customHeight="1" thickBot="1" x14ac:dyDescent="0.3">
      <c r="B86" s="71" t="s">
        <v>97</v>
      </c>
      <c r="C86" s="72"/>
      <c r="D86" s="72"/>
      <c r="E86" s="72"/>
      <c r="F86" s="72"/>
      <c r="G86" s="72"/>
      <c r="H86" s="73"/>
      <c r="J86" s="47"/>
    </row>
    <row r="87" spans="2:10" ht="9.9499999999999993" customHeight="1" thickBot="1" x14ac:dyDescent="0.3">
      <c r="D87" s="9"/>
      <c r="E87"/>
      <c r="F87" s="24"/>
      <c r="G87"/>
      <c r="H87" s="1"/>
      <c r="J87" s="47"/>
    </row>
    <row r="88" spans="2:10" ht="23.25" thickBot="1" x14ac:dyDescent="0.3">
      <c r="B88" s="67" t="s">
        <v>1</v>
      </c>
      <c r="C88" s="68"/>
      <c r="D88" s="68"/>
      <c r="E88" s="68"/>
      <c r="F88" s="27" t="s">
        <v>2</v>
      </c>
      <c r="G88" s="3" t="s">
        <v>3</v>
      </c>
      <c r="H88" s="3" t="s">
        <v>4</v>
      </c>
      <c r="J88" s="45">
        <f>ROUND(F89,2)</f>
        <v>0</v>
      </c>
    </row>
    <row r="89" spans="2:10" ht="20.25" customHeight="1" thickBot="1" x14ac:dyDescent="0.3">
      <c r="B89" s="60" t="s">
        <v>67</v>
      </c>
      <c r="C89" s="5" t="s">
        <v>44</v>
      </c>
      <c r="D89" s="69" t="s">
        <v>98</v>
      </c>
      <c r="E89" s="70"/>
      <c r="F89" s="42"/>
      <c r="G89" s="7">
        <v>11919.97</v>
      </c>
      <c r="H89" s="7">
        <f>ROUND(J88*G89,2)</f>
        <v>0</v>
      </c>
      <c r="I89" s="46" t="str">
        <f>IF(ISBLANK('Modelo de oferta económica'!F89),"Es necesario completar el precio de esta partida, introduciendo un valor en la celda en naranja","")</f>
        <v>Es necesario completar el precio de esta partida, introduciendo un valor en la celda en naranja</v>
      </c>
      <c r="J89" s="47"/>
    </row>
    <row r="90" spans="2:10" ht="72.75" customHeight="1" thickBot="1" x14ac:dyDescent="0.3">
      <c r="B90" s="71" t="s">
        <v>99</v>
      </c>
      <c r="C90" s="72"/>
      <c r="D90" s="72"/>
      <c r="E90" s="72"/>
      <c r="F90" s="72"/>
      <c r="G90" s="72"/>
      <c r="H90" s="73"/>
      <c r="J90" s="47"/>
    </row>
    <row r="91" spans="2:10" ht="9.9499999999999993" customHeight="1" thickBot="1" x14ac:dyDescent="0.3">
      <c r="B91" s="6"/>
      <c r="C91" s="6"/>
      <c r="D91" s="18"/>
      <c r="E91" s="6"/>
      <c r="F91" s="24"/>
      <c r="G91"/>
      <c r="H91" s="1"/>
    </row>
    <row r="92" spans="2:10" ht="15.75" thickBot="1" x14ac:dyDescent="0.3">
      <c r="B92" s="74" t="s">
        <v>7</v>
      </c>
      <c r="C92" s="75"/>
      <c r="D92" s="79" t="s">
        <v>45</v>
      </c>
      <c r="E92" s="80"/>
      <c r="F92" s="80"/>
      <c r="G92" s="80"/>
      <c r="H92" s="21">
        <f>H95+H99+H103+H107+H111</f>
        <v>0</v>
      </c>
      <c r="I92" s="43">
        <f xml:space="preserve"> COUNTIF(I93:I113,"Es necesario completar el precio de esta partida, introduciendo un valor en la celda en naranja")</f>
        <v>5</v>
      </c>
    </row>
    <row r="93" spans="2:10" ht="9.9499999999999993" customHeight="1" thickBot="1" x14ac:dyDescent="0.3">
      <c r="E93"/>
      <c r="F93" s="24"/>
      <c r="G93"/>
      <c r="H93" s="1"/>
    </row>
    <row r="94" spans="2:10" ht="23.25" thickBot="1" x14ac:dyDescent="0.3">
      <c r="B94" s="67" t="s">
        <v>1</v>
      </c>
      <c r="C94" s="68"/>
      <c r="D94" s="68"/>
      <c r="E94" s="68"/>
      <c r="F94" s="27" t="s">
        <v>2</v>
      </c>
      <c r="G94" s="3" t="s">
        <v>3</v>
      </c>
      <c r="H94" s="3" t="s">
        <v>4</v>
      </c>
      <c r="J94" s="45">
        <f>ROUND(F95,2)</f>
        <v>0</v>
      </c>
    </row>
    <row r="95" spans="2:10" ht="15.75" thickBot="1" x14ac:dyDescent="0.3">
      <c r="B95" s="60" t="s">
        <v>37</v>
      </c>
      <c r="C95" s="5" t="s">
        <v>44</v>
      </c>
      <c r="D95" s="69" t="s">
        <v>100</v>
      </c>
      <c r="E95" s="70"/>
      <c r="F95" s="42"/>
      <c r="G95" s="61">
        <v>469.16</v>
      </c>
      <c r="H95" s="7">
        <f>ROUND(J94*G95,2)</f>
        <v>0</v>
      </c>
      <c r="I95" s="46" t="str">
        <f>IF(ISBLANK('Modelo de oferta económica'!F95),"Es necesario completar el precio de esta partida, introduciendo un valor en la celda en naranja","")</f>
        <v>Es necesario completar el precio de esta partida, introduciendo un valor en la celda en naranja</v>
      </c>
    </row>
    <row r="96" spans="2:10" ht="26.25" customHeight="1" thickBot="1" x14ac:dyDescent="0.3">
      <c r="B96" s="71" t="s">
        <v>101</v>
      </c>
      <c r="C96" s="72"/>
      <c r="D96" s="72"/>
      <c r="E96" s="72"/>
      <c r="F96" s="72"/>
      <c r="G96" s="72"/>
      <c r="H96" s="73"/>
    </row>
    <row r="97" spans="2:10" ht="9.9499999999999993" customHeight="1" thickBot="1" x14ac:dyDescent="0.3">
      <c r="E97"/>
      <c r="F97" s="24"/>
      <c r="G97"/>
      <c r="H97" s="1"/>
    </row>
    <row r="98" spans="2:10" ht="23.25" thickBot="1" x14ac:dyDescent="0.3">
      <c r="B98" s="67" t="s">
        <v>1</v>
      </c>
      <c r="C98" s="68"/>
      <c r="D98" s="68"/>
      <c r="E98" s="68"/>
      <c r="F98" s="27" t="s">
        <v>2</v>
      </c>
      <c r="G98" s="3" t="s">
        <v>3</v>
      </c>
      <c r="H98" s="22" t="s">
        <v>4</v>
      </c>
      <c r="J98" s="45">
        <f>ROUND(F99,2)</f>
        <v>0</v>
      </c>
    </row>
    <row r="99" spans="2:10" ht="15.75" thickBot="1" x14ac:dyDescent="0.3">
      <c r="B99" s="60" t="s">
        <v>68</v>
      </c>
      <c r="C99" s="5" t="s">
        <v>43</v>
      </c>
      <c r="D99" s="69" t="s">
        <v>102</v>
      </c>
      <c r="E99" s="70"/>
      <c r="F99" s="42"/>
      <c r="G99" s="7">
        <v>1328.6</v>
      </c>
      <c r="H99" s="7">
        <f>ROUND(J98*G99,2)</f>
        <v>0</v>
      </c>
      <c r="I99" s="46" t="str">
        <f>IF(ISBLANK('Modelo de oferta económica'!F99),"Es necesario completar el precio de esta partida, introduciendo un valor en la celda en naranja","")</f>
        <v>Es necesario completar el precio de esta partida, introduciendo un valor en la celda en naranja</v>
      </c>
    </row>
    <row r="100" spans="2:10" ht="28.5" customHeight="1" thickBot="1" x14ac:dyDescent="0.3">
      <c r="B100" s="71" t="s">
        <v>103</v>
      </c>
      <c r="C100" s="72"/>
      <c r="D100" s="72"/>
      <c r="E100" s="72"/>
      <c r="F100" s="72"/>
      <c r="G100" s="72"/>
      <c r="H100" s="73"/>
    </row>
    <row r="101" spans="2:10" ht="9.9499999999999993" customHeight="1" thickBot="1" x14ac:dyDescent="0.3">
      <c r="D101" s="9"/>
      <c r="E101"/>
      <c r="F101" s="24"/>
      <c r="G101"/>
      <c r="H101" s="1"/>
    </row>
    <row r="102" spans="2:10" ht="23.25" thickBot="1" x14ac:dyDescent="0.3">
      <c r="B102" s="67" t="s">
        <v>1</v>
      </c>
      <c r="C102" s="68"/>
      <c r="D102" s="68"/>
      <c r="E102" s="68"/>
      <c r="F102" s="27" t="s">
        <v>2</v>
      </c>
      <c r="G102" s="3" t="s">
        <v>3</v>
      </c>
      <c r="H102" s="22" t="s">
        <v>4</v>
      </c>
      <c r="J102" s="45">
        <f>ROUND(F103,2)</f>
        <v>0</v>
      </c>
    </row>
    <row r="103" spans="2:10" ht="15.75" thickBot="1" x14ac:dyDescent="0.3">
      <c r="B103" s="60" t="s">
        <v>69</v>
      </c>
      <c r="C103" s="5" t="s">
        <v>87</v>
      </c>
      <c r="D103" s="69" t="s">
        <v>104</v>
      </c>
      <c r="E103" s="70"/>
      <c r="F103" s="42"/>
      <c r="G103" s="61">
        <v>4</v>
      </c>
      <c r="H103" s="7">
        <f>ROUND(J102*G103,2)</f>
        <v>0</v>
      </c>
      <c r="I103" s="46" t="str">
        <f>IF(ISBLANK('Modelo de oferta económica'!F103),"Es necesario completar el precio de esta partida, introduciendo un valor en la celda en naranja","")</f>
        <v>Es necesario completar el precio de esta partida, introduciendo un valor en la celda en naranja</v>
      </c>
    </row>
    <row r="104" spans="2:10" ht="27" customHeight="1" thickBot="1" x14ac:dyDescent="0.3">
      <c r="B104" s="71" t="s">
        <v>105</v>
      </c>
      <c r="C104" s="72"/>
      <c r="D104" s="72"/>
      <c r="E104" s="72"/>
      <c r="F104" s="72"/>
      <c r="G104" s="72"/>
      <c r="H104" s="73"/>
    </row>
    <row r="105" spans="2:10" ht="9.9499999999999993" customHeight="1" thickBot="1" x14ac:dyDescent="0.3">
      <c r="B105" s="132"/>
      <c r="C105" s="132"/>
      <c r="D105" s="132"/>
      <c r="E105" s="132"/>
      <c r="F105" s="29"/>
      <c r="G105" s="17"/>
      <c r="H105" s="11"/>
    </row>
    <row r="106" spans="2:10" ht="23.25" thickBot="1" x14ac:dyDescent="0.3">
      <c r="B106" s="67" t="s">
        <v>1</v>
      </c>
      <c r="C106" s="68"/>
      <c r="D106" s="68"/>
      <c r="E106" s="68"/>
      <c r="F106" s="27" t="s">
        <v>2</v>
      </c>
      <c r="G106" s="3" t="s">
        <v>3</v>
      </c>
      <c r="H106" s="22" t="s">
        <v>4</v>
      </c>
      <c r="J106" s="45">
        <f>ROUND(F107,2)</f>
        <v>0</v>
      </c>
    </row>
    <row r="107" spans="2:10" ht="15.75" thickBot="1" x14ac:dyDescent="0.3">
      <c r="B107" s="60" t="s">
        <v>70</v>
      </c>
      <c r="C107" s="5" t="s">
        <v>87</v>
      </c>
      <c r="D107" s="69" t="s">
        <v>106</v>
      </c>
      <c r="E107" s="70"/>
      <c r="F107" s="42"/>
      <c r="G107" s="61">
        <v>3</v>
      </c>
      <c r="H107" s="7">
        <f>ROUND(J106*G107,2)</f>
        <v>0</v>
      </c>
      <c r="I107" s="46" t="str">
        <f>IF(ISBLANK('Modelo de oferta económica'!F107),"Es necesario completar el precio de esta partida, introduciendo un valor en la celda en naranja","")</f>
        <v>Es necesario completar el precio de esta partida, introduciendo un valor en la celda en naranja</v>
      </c>
    </row>
    <row r="108" spans="2:10" ht="28.5" customHeight="1" thickBot="1" x14ac:dyDescent="0.3">
      <c r="B108" s="71" t="s">
        <v>107</v>
      </c>
      <c r="C108" s="72"/>
      <c r="D108" s="72"/>
      <c r="E108" s="72"/>
      <c r="F108" s="72"/>
      <c r="G108" s="72"/>
      <c r="H108" s="73"/>
    </row>
    <row r="109" spans="2:10" ht="9.9499999999999993" customHeight="1" thickBot="1" x14ac:dyDescent="0.3">
      <c r="B109" s="133"/>
      <c r="C109" s="133"/>
      <c r="D109" s="133"/>
      <c r="E109" s="133"/>
      <c r="F109" s="28"/>
      <c r="G109" s="4"/>
      <c r="H109" s="11"/>
    </row>
    <row r="110" spans="2:10" ht="23.25" thickBot="1" x14ac:dyDescent="0.3">
      <c r="B110" s="67" t="s">
        <v>1</v>
      </c>
      <c r="C110" s="68"/>
      <c r="D110" s="68"/>
      <c r="E110" s="68"/>
      <c r="F110" s="27" t="s">
        <v>2</v>
      </c>
      <c r="G110" s="3" t="s">
        <v>3</v>
      </c>
      <c r="H110" s="22" t="s">
        <v>4</v>
      </c>
      <c r="J110" s="45">
        <f>ROUND(F111,2)</f>
        <v>0</v>
      </c>
    </row>
    <row r="111" spans="2:10" ht="15.75" thickBot="1" x14ac:dyDescent="0.3">
      <c r="B111" s="60" t="s">
        <v>71</v>
      </c>
      <c r="C111" s="5" t="s">
        <v>5</v>
      </c>
      <c r="D111" s="69" t="s">
        <v>108</v>
      </c>
      <c r="E111" s="70"/>
      <c r="F111" s="42"/>
      <c r="G111" s="61">
        <v>50</v>
      </c>
      <c r="H111" s="7">
        <f>ROUND(J110*G111,2)</f>
        <v>0</v>
      </c>
      <c r="I111" s="46" t="str">
        <f>IF(ISBLANK('Modelo de oferta económica'!F111),"Es necesario completar el precio de esta partida, introduciendo un valor en la celda en naranja","")</f>
        <v>Es necesario completar el precio de esta partida, introduciendo un valor en la celda en naranja</v>
      </c>
    </row>
    <row r="112" spans="2:10" ht="27.75" customHeight="1" thickBot="1" x14ac:dyDescent="0.3">
      <c r="B112" s="71" t="s">
        <v>109</v>
      </c>
      <c r="C112" s="72"/>
      <c r="D112" s="72"/>
      <c r="E112" s="72"/>
      <c r="F112" s="72"/>
      <c r="G112" s="72"/>
      <c r="H112" s="73"/>
    </row>
    <row r="113" spans="2:10" ht="9.9499999999999993" customHeight="1" x14ac:dyDescent="0.25">
      <c r="D113" s="9"/>
      <c r="E113"/>
      <c r="F113" s="24"/>
      <c r="G113"/>
      <c r="H113" s="20"/>
    </row>
    <row r="114" spans="2:10" ht="9.9499999999999993" customHeight="1" thickBot="1" x14ac:dyDescent="0.3">
      <c r="B114" s="6"/>
      <c r="C114" s="6"/>
      <c r="D114" s="18"/>
      <c r="E114" s="6"/>
      <c r="F114" s="24"/>
      <c r="G114"/>
      <c r="H114" s="6"/>
    </row>
    <row r="115" spans="2:10" ht="15.75" thickBot="1" x14ac:dyDescent="0.3">
      <c r="B115" s="74" t="s">
        <v>8</v>
      </c>
      <c r="C115" s="75"/>
      <c r="D115" s="79" t="s">
        <v>72</v>
      </c>
      <c r="E115" s="80"/>
      <c r="F115" s="80"/>
      <c r="G115" s="80"/>
      <c r="H115" s="21">
        <f>H118+H122+H126+H130+H134+H138+H142+H146+H150+H154</f>
        <v>0</v>
      </c>
      <c r="I115" s="43">
        <f xml:space="preserve"> COUNTIF(I116:I162,"Es necesario completar el precio de esta partida, introduciendo un valor en la celda en naranja")</f>
        <v>11</v>
      </c>
    </row>
    <row r="116" spans="2:10" ht="9.9499999999999993" customHeight="1" thickBot="1" x14ac:dyDescent="0.3">
      <c r="B116" s="12"/>
      <c r="C116" s="12"/>
      <c r="D116" s="12"/>
      <c r="E116" s="12"/>
      <c r="F116" s="30"/>
      <c r="G116" s="16"/>
      <c r="H116" s="12"/>
    </row>
    <row r="117" spans="2:10" ht="23.25" thickBot="1" x14ac:dyDescent="0.3">
      <c r="B117" s="67" t="s">
        <v>1</v>
      </c>
      <c r="C117" s="68"/>
      <c r="D117" s="68"/>
      <c r="E117" s="68"/>
      <c r="F117" s="27" t="s">
        <v>2</v>
      </c>
      <c r="G117" s="3" t="s">
        <v>3</v>
      </c>
      <c r="H117" s="22" t="s">
        <v>4</v>
      </c>
      <c r="J117" s="45">
        <f>ROUND(F118,2)</f>
        <v>0</v>
      </c>
    </row>
    <row r="118" spans="2:10" ht="15.75" thickBot="1" x14ac:dyDescent="0.3">
      <c r="B118" s="60" t="s">
        <v>73</v>
      </c>
      <c r="C118" s="5" t="s">
        <v>44</v>
      </c>
      <c r="D118" s="69" t="s">
        <v>110</v>
      </c>
      <c r="E118" s="70"/>
      <c r="F118" s="42"/>
      <c r="G118" s="7">
        <v>11636.69</v>
      </c>
      <c r="H118" s="7">
        <f>ROUND(J117*G118,2)</f>
        <v>0</v>
      </c>
      <c r="I118" s="46" t="str">
        <f>IF(ISBLANK('Modelo de oferta económica'!F118),"Es necesario completar el precio de esta partida, introduciendo un valor en la celda en naranja","")</f>
        <v>Es necesario completar el precio de esta partida, introduciendo un valor en la celda en naranja</v>
      </c>
    </row>
    <row r="119" spans="2:10" ht="38.25" customHeight="1" thickBot="1" x14ac:dyDescent="0.3">
      <c r="B119" s="71" t="s">
        <v>111</v>
      </c>
      <c r="C119" s="72"/>
      <c r="D119" s="72"/>
      <c r="E119" s="72"/>
      <c r="F119" s="72"/>
      <c r="G119" s="72"/>
      <c r="H119" s="73"/>
    </row>
    <row r="120" spans="2:10" ht="9.9499999999999993" customHeight="1" thickBot="1" x14ac:dyDescent="0.3">
      <c r="D120" s="9"/>
      <c r="E120"/>
      <c r="F120" s="24"/>
      <c r="G120"/>
      <c r="H120" s="1"/>
    </row>
    <row r="121" spans="2:10" ht="23.25" thickBot="1" x14ac:dyDescent="0.3">
      <c r="B121" s="67" t="s">
        <v>1</v>
      </c>
      <c r="C121" s="68"/>
      <c r="D121" s="68"/>
      <c r="E121" s="68"/>
      <c r="F121" s="27" t="s">
        <v>2</v>
      </c>
      <c r="G121" s="3" t="s">
        <v>3</v>
      </c>
      <c r="H121" s="3" t="s">
        <v>4</v>
      </c>
      <c r="J121" s="45">
        <f>ROUND(F122,2)</f>
        <v>0</v>
      </c>
    </row>
    <row r="122" spans="2:10" ht="15.75" thickBot="1" x14ac:dyDescent="0.3">
      <c r="B122" s="60" t="s">
        <v>74</v>
      </c>
      <c r="C122" s="5" t="s">
        <v>44</v>
      </c>
      <c r="D122" s="69" t="s">
        <v>46</v>
      </c>
      <c r="E122" s="70"/>
      <c r="F122" s="42"/>
      <c r="G122" s="7">
        <v>11636.69</v>
      </c>
      <c r="H122" s="7">
        <f>ROUND(J121*G122,2)</f>
        <v>0</v>
      </c>
      <c r="I122" s="46" t="str">
        <f>IF(ISBLANK('Modelo de oferta económica'!F122),"Es necesario completar el precio de esta partida, introduciendo un valor en la celda en naranja","")</f>
        <v>Es necesario completar el precio de esta partida, introduciendo un valor en la celda en naranja</v>
      </c>
    </row>
    <row r="123" spans="2:10" ht="27.75" customHeight="1" thickBot="1" x14ac:dyDescent="0.3">
      <c r="B123" s="71" t="s">
        <v>112</v>
      </c>
      <c r="C123" s="72"/>
      <c r="D123" s="72"/>
      <c r="E123" s="72"/>
      <c r="F123" s="72"/>
      <c r="G123" s="72"/>
      <c r="H123" s="73"/>
    </row>
    <row r="124" spans="2:10" ht="9.9499999999999993" customHeight="1" thickBot="1" x14ac:dyDescent="0.3">
      <c r="D124" s="9"/>
      <c r="E124"/>
      <c r="F124" s="24"/>
      <c r="G124"/>
      <c r="H124" s="1"/>
    </row>
    <row r="125" spans="2:10" ht="23.25" thickBot="1" x14ac:dyDescent="0.3">
      <c r="B125" s="67" t="s">
        <v>1</v>
      </c>
      <c r="C125" s="68"/>
      <c r="D125" s="68"/>
      <c r="E125" s="68"/>
      <c r="F125" s="27" t="s">
        <v>2</v>
      </c>
      <c r="G125" s="3" t="s">
        <v>3</v>
      </c>
      <c r="H125" s="22" t="s">
        <v>4</v>
      </c>
      <c r="J125" s="45">
        <f>ROUND(F126,2)</f>
        <v>0</v>
      </c>
    </row>
    <row r="126" spans="2:10" ht="15.75" thickBot="1" x14ac:dyDescent="0.3">
      <c r="B126" s="60" t="s">
        <v>75</v>
      </c>
      <c r="C126" s="5" t="s">
        <v>44</v>
      </c>
      <c r="D126" s="69" t="s">
        <v>113</v>
      </c>
      <c r="E126" s="70"/>
      <c r="F126" s="42"/>
      <c r="G126" s="61">
        <v>279.52999999999997</v>
      </c>
      <c r="H126" s="7">
        <f>ROUND(J125*G126,2)</f>
        <v>0</v>
      </c>
      <c r="I126" s="46" t="str">
        <f>IF(ISBLANK('Modelo de oferta económica'!F126),"Es necesario completar el precio de esta partida, introduciendo un valor en la celda en naranja","")</f>
        <v>Es necesario completar el precio de esta partida, introduciendo un valor en la celda en naranja</v>
      </c>
    </row>
    <row r="127" spans="2:10" ht="39" customHeight="1" thickBot="1" x14ac:dyDescent="0.3">
      <c r="B127" s="91" t="s">
        <v>114</v>
      </c>
      <c r="C127" s="92"/>
      <c r="D127" s="92"/>
      <c r="E127" s="92"/>
      <c r="F127" s="92"/>
      <c r="G127" s="92"/>
      <c r="H127" s="93"/>
    </row>
    <row r="128" spans="2:10" ht="9.9499999999999993" customHeight="1" thickBot="1" x14ac:dyDescent="0.3">
      <c r="B128" s="6"/>
      <c r="C128" s="6"/>
      <c r="D128" s="18"/>
      <c r="E128" s="6"/>
      <c r="F128" s="24"/>
      <c r="G128"/>
      <c r="H128" s="1"/>
    </row>
    <row r="129" spans="2:10" ht="23.25" thickBot="1" x14ac:dyDescent="0.3">
      <c r="B129" s="67" t="s">
        <v>1</v>
      </c>
      <c r="C129" s="68"/>
      <c r="D129" s="68"/>
      <c r="E129" s="68"/>
      <c r="F129" s="27" t="s">
        <v>2</v>
      </c>
      <c r="G129" s="3" t="s">
        <v>3</v>
      </c>
      <c r="H129" s="3" t="s">
        <v>4</v>
      </c>
      <c r="J129" s="45">
        <f>ROUND(F130,2)</f>
        <v>0</v>
      </c>
    </row>
    <row r="130" spans="2:10" ht="15.75" thickBot="1" x14ac:dyDescent="0.3">
      <c r="B130" s="60" t="s">
        <v>76</v>
      </c>
      <c r="C130" s="5" t="s">
        <v>44</v>
      </c>
      <c r="D130" s="69" t="s">
        <v>115</v>
      </c>
      <c r="E130" s="70"/>
      <c r="F130" s="42"/>
      <c r="G130" s="61">
        <v>279.52999999999997</v>
      </c>
      <c r="H130" s="7">
        <f>ROUND(J129*G130,2)</f>
        <v>0</v>
      </c>
      <c r="I130" s="46" t="str">
        <f>IF(ISBLANK('Modelo de oferta económica'!F130),"Es necesario completar el precio de esta partida, introduciendo un valor en la celda en naranja","")</f>
        <v>Es necesario completar el precio de esta partida, introduciendo un valor en la celda en naranja</v>
      </c>
    </row>
    <row r="131" spans="2:10" ht="24.75" customHeight="1" thickBot="1" x14ac:dyDescent="0.3">
      <c r="B131" s="71" t="s">
        <v>116</v>
      </c>
      <c r="C131" s="72"/>
      <c r="D131" s="72"/>
      <c r="E131" s="72"/>
      <c r="F131" s="72"/>
      <c r="G131" s="72"/>
      <c r="H131" s="73"/>
    </row>
    <row r="132" spans="2:10" ht="9.9499999999999993" customHeight="1" thickBot="1" x14ac:dyDescent="0.3">
      <c r="B132" s="6"/>
      <c r="C132" s="6"/>
      <c r="D132" s="18"/>
      <c r="E132" s="6"/>
      <c r="F132" s="24"/>
      <c r="G132"/>
      <c r="H132" s="1"/>
    </row>
    <row r="133" spans="2:10" ht="23.25" thickBot="1" x14ac:dyDescent="0.3">
      <c r="B133" s="67" t="s">
        <v>1</v>
      </c>
      <c r="C133" s="68"/>
      <c r="D133" s="68"/>
      <c r="E133" s="68"/>
      <c r="F133" s="27" t="s">
        <v>2</v>
      </c>
      <c r="G133" s="3" t="s">
        <v>3</v>
      </c>
      <c r="H133" s="3" t="s">
        <v>4</v>
      </c>
      <c r="J133" s="45">
        <f>ROUND(F134,2)</f>
        <v>0</v>
      </c>
    </row>
    <row r="134" spans="2:10" ht="15.75" thickBot="1" x14ac:dyDescent="0.3">
      <c r="B134" s="60" t="s">
        <v>77</v>
      </c>
      <c r="C134" s="5" t="s">
        <v>44</v>
      </c>
      <c r="D134" s="69" t="s">
        <v>117</v>
      </c>
      <c r="E134" s="70"/>
      <c r="F134" s="42"/>
      <c r="G134" s="61">
        <v>719.22</v>
      </c>
      <c r="H134" s="7">
        <f>ROUND(J133*G134,2)</f>
        <v>0</v>
      </c>
      <c r="I134" s="46" t="str">
        <f>IF(ISBLANK('Modelo de oferta económica'!F134),"Es necesario completar el precio de esta partida, introduciendo un valor en la celda en naranja","")</f>
        <v>Es necesario completar el precio de esta partida, introduciendo un valor en la celda en naranja</v>
      </c>
    </row>
    <row r="135" spans="2:10" ht="38.25" customHeight="1" thickBot="1" x14ac:dyDescent="0.3">
      <c r="B135" s="71" t="s">
        <v>118</v>
      </c>
      <c r="C135" s="72"/>
      <c r="D135" s="72"/>
      <c r="E135" s="72"/>
      <c r="F135" s="72"/>
      <c r="G135" s="72"/>
      <c r="H135" s="73"/>
    </row>
    <row r="136" spans="2:10" ht="9.9499999999999993" customHeight="1" thickBot="1" x14ac:dyDescent="0.3">
      <c r="B136" s="6"/>
      <c r="C136" s="6"/>
      <c r="D136" s="18"/>
      <c r="E136" s="6"/>
      <c r="F136" s="24"/>
      <c r="G136"/>
      <c r="H136" s="1"/>
    </row>
    <row r="137" spans="2:10" ht="23.25" thickBot="1" x14ac:dyDescent="0.3">
      <c r="B137" s="67" t="s">
        <v>1</v>
      </c>
      <c r="C137" s="68"/>
      <c r="D137" s="68"/>
      <c r="E137" s="68"/>
      <c r="F137" s="27" t="s">
        <v>2</v>
      </c>
      <c r="G137" s="3" t="s">
        <v>3</v>
      </c>
      <c r="H137" s="3" t="s">
        <v>4</v>
      </c>
      <c r="J137" s="45">
        <f>ROUND(F138,2)</f>
        <v>0</v>
      </c>
    </row>
    <row r="138" spans="2:10" ht="15.75" thickBot="1" x14ac:dyDescent="0.3">
      <c r="B138" s="60" t="s">
        <v>38</v>
      </c>
      <c r="C138" s="5" t="s">
        <v>44</v>
      </c>
      <c r="D138" s="69" t="s">
        <v>119</v>
      </c>
      <c r="E138" s="70"/>
      <c r="F138" s="42"/>
      <c r="G138" s="61">
        <v>719.22</v>
      </c>
      <c r="H138" s="7">
        <f>ROUND(J137*G138,2)</f>
        <v>0</v>
      </c>
      <c r="I138" s="46" t="str">
        <f>IF(ISBLANK('Modelo de oferta económica'!F138),"Es necesario completar el precio de esta partida, introduciendo un valor en la celda en naranja","")</f>
        <v>Es necesario completar el precio de esta partida, introduciendo un valor en la celda en naranja</v>
      </c>
    </row>
    <row r="139" spans="2:10" ht="27.75" customHeight="1" thickBot="1" x14ac:dyDescent="0.3">
      <c r="B139" s="71" t="s">
        <v>120</v>
      </c>
      <c r="C139" s="72"/>
      <c r="D139" s="72"/>
      <c r="E139" s="72"/>
      <c r="F139" s="72"/>
      <c r="G139" s="72"/>
      <c r="H139" s="73"/>
    </row>
    <row r="140" spans="2:10" ht="9.9499999999999993" customHeight="1" thickBot="1" x14ac:dyDescent="0.3">
      <c r="B140" s="6"/>
      <c r="C140" s="6"/>
      <c r="D140" s="18"/>
      <c r="E140" s="6"/>
      <c r="F140" s="24"/>
      <c r="G140"/>
      <c r="H140" s="1"/>
    </row>
    <row r="141" spans="2:10" ht="23.25" thickBot="1" x14ac:dyDescent="0.3">
      <c r="B141" s="67" t="s">
        <v>1</v>
      </c>
      <c r="C141" s="68"/>
      <c r="D141" s="68"/>
      <c r="E141" s="68"/>
      <c r="F141" s="27" t="s">
        <v>2</v>
      </c>
      <c r="G141" s="3" t="s">
        <v>3</v>
      </c>
      <c r="H141" s="3" t="s">
        <v>4</v>
      </c>
      <c r="J141" s="45">
        <f>ROUND(F142,2)</f>
        <v>0</v>
      </c>
    </row>
    <row r="142" spans="2:10" ht="15.75" thickBot="1" x14ac:dyDescent="0.3">
      <c r="B142" s="60" t="s">
        <v>78</v>
      </c>
      <c r="C142" s="5" t="s">
        <v>44</v>
      </c>
      <c r="D142" s="69" t="s">
        <v>121</v>
      </c>
      <c r="E142" s="70"/>
      <c r="F142" s="42"/>
      <c r="G142" s="61">
        <v>18.77</v>
      </c>
      <c r="H142" s="7">
        <f>ROUND(J141*G142,2)</f>
        <v>0</v>
      </c>
      <c r="I142" s="46" t="str">
        <f>IF(ISBLANK('Modelo de oferta económica'!F142),"Es necesario completar el precio de esta partida, introduciendo un valor en la celda en naranja","")</f>
        <v>Es necesario completar el precio de esta partida, introduciendo un valor en la celda en naranja</v>
      </c>
    </row>
    <row r="143" spans="2:10" ht="36.75" customHeight="1" thickBot="1" x14ac:dyDescent="0.3">
      <c r="B143" s="71" t="s">
        <v>122</v>
      </c>
      <c r="C143" s="72"/>
      <c r="D143" s="72"/>
      <c r="E143" s="72"/>
      <c r="F143" s="72"/>
      <c r="G143" s="72"/>
      <c r="H143" s="73"/>
    </row>
    <row r="144" spans="2:10" ht="9.9499999999999993" customHeight="1" thickBot="1" x14ac:dyDescent="0.3">
      <c r="B144" s="6"/>
      <c r="C144" s="6"/>
      <c r="D144" s="18"/>
      <c r="E144" s="6"/>
      <c r="F144" s="24"/>
      <c r="G144"/>
      <c r="H144" s="1"/>
    </row>
    <row r="145" spans="2:10" ht="23.25" thickBot="1" x14ac:dyDescent="0.3">
      <c r="B145" s="67" t="s">
        <v>1</v>
      </c>
      <c r="C145" s="68"/>
      <c r="D145" s="68"/>
      <c r="E145" s="68"/>
      <c r="F145" s="27" t="s">
        <v>2</v>
      </c>
      <c r="G145" s="3" t="s">
        <v>3</v>
      </c>
      <c r="H145" s="3" t="s">
        <v>4</v>
      </c>
      <c r="J145" s="45">
        <f>ROUND(F146,2)</f>
        <v>0</v>
      </c>
    </row>
    <row r="146" spans="2:10" ht="15.75" thickBot="1" x14ac:dyDescent="0.3">
      <c r="B146" s="60" t="s">
        <v>79</v>
      </c>
      <c r="C146" s="5" t="s">
        <v>44</v>
      </c>
      <c r="D146" s="69" t="s">
        <v>123</v>
      </c>
      <c r="E146" s="70"/>
      <c r="F146" s="42"/>
      <c r="G146" s="61">
        <v>18.77</v>
      </c>
      <c r="H146" s="7">
        <f>ROUND(J145*G146,2)</f>
        <v>0</v>
      </c>
      <c r="I146" s="46" t="str">
        <f>IF(ISBLANK('Modelo de oferta económica'!F146),"Es necesario completar el precio de esta partida, introduciendo un valor en la celda en naranja","")</f>
        <v>Es necesario completar el precio de esta partida, introduciendo un valor en la celda en naranja</v>
      </c>
    </row>
    <row r="147" spans="2:10" ht="30.75" customHeight="1" thickBot="1" x14ac:dyDescent="0.3">
      <c r="B147" s="71" t="s">
        <v>124</v>
      </c>
      <c r="C147" s="72"/>
      <c r="D147" s="72"/>
      <c r="E147" s="72"/>
      <c r="F147" s="72"/>
      <c r="G147" s="72"/>
      <c r="H147" s="73"/>
    </row>
    <row r="148" spans="2:10" ht="9.9499999999999993" customHeight="1" thickBot="1" x14ac:dyDescent="0.3">
      <c r="B148" s="6"/>
      <c r="C148" s="6"/>
      <c r="D148" s="18"/>
      <c r="E148" s="6"/>
      <c r="F148" s="24"/>
      <c r="G148"/>
      <c r="H148" s="1"/>
    </row>
    <row r="149" spans="2:10" ht="23.25" thickBot="1" x14ac:dyDescent="0.3">
      <c r="B149" s="67" t="s">
        <v>1</v>
      </c>
      <c r="C149" s="68"/>
      <c r="D149" s="68"/>
      <c r="E149" s="68"/>
      <c r="F149" s="27" t="s">
        <v>2</v>
      </c>
      <c r="G149" s="3" t="s">
        <v>3</v>
      </c>
      <c r="H149" s="3" t="s">
        <v>4</v>
      </c>
      <c r="J149" s="45">
        <f>ROUND(F150,2)</f>
        <v>0</v>
      </c>
    </row>
    <row r="150" spans="2:10" ht="15.75" thickBot="1" x14ac:dyDescent="0.3">
      <c r="B150" s="60" t="s">
        <v>80</v>
      </c>
      <c r="C150" s="5" t="s">
        <v>44</v>
      </c>
      <c r="D150" s="69" t="s">
        <v>125</v>
      </c>
      <c r="E150" s="70"/>
      <c r="F150" s="42"/>
      <c r="G150" s="61">
        <v>3.76</v>
      </c>
      <c r="H150" s="7">
        <f>ROUND(J149*G150,2)</f>
        <v>0</v>
      </c>
      <c r="I150" s="46" t="str">
        <f>IF(ISBLANK('Modelo de oferta económica'!F150),"Es necesario completar el precio de esta partida, introduciendo un valor en la celda en naranja","")</f>
        <v>Es necesario completar el precio de esta partida, introduciendo un valor en la celda en naranja</v>
      </c>
    </row>
    <row r="151" spans="2:10" ht="43.5" customHeight="1" thickBot="1" x14ac:dyDescent="0.3">
      <c r="B151" s="71" t="s">
        <v>126</v>
      </c>
      <c r="C151" s="72"/>
      <c r="D151" s="72"/>
      <c r="E151" s="72"/>
      <c r="F151" s="72"/>
      <c r="G151" s="72"/>
      <c r="H151" s="73"/>
    </row>
    <row r="152" spans="2:10" ht="9.9499999999999993" customHeight="1" thickBot="1" x14ac:dyDescent="0.3">
      <c r="B152" s="6"/>
      <c r="C152" s="6"/>
      <c r="D152" s="18"/>
      <c r="E152" s="6"/>
      <c r="F152" s="24"/>
      <c r="G152"/>
      <c r="H152" s="1"/>
    </row>
    <row r="153" spans="2:10" ht="23.25" thickBot="1" x14ac:dyDescent="0.3">
      <c r="B153" s="67" t="s">
        <v>1</v>
      </c>
      <c r="C153" s="68"/>
      <c r="D153" s="68"/>
      <c r="E153" s="68"/>
      <c r="F153" s="27" t="s">
        <v>2</v>
      </c>
      <c r="G153" s="3" t="s">
        <v>3</v>
      </c>
      <c r="H153" s="3" t="s">
        <v>4</v>
      </c>
      <c r="J153" s="45">
        <f>ROUND(F154,2)</f>
        <v>0</v>
      </c>
    </row>
    <row r="154" spans="2:10" ht="15.75" thickBot="1" x14ac:dyDescent="0.3">
      <c r="B154" s="60" t="s">
        <v>81</v>
      </c>
      <c r="C154" s="5" t="s">
        <v>44</v>
      </c>
      <c r="D154" s="69" t="s">
        <v>127</v>
      </c>
      <c r="E154" s="70"/>
      <c r="F154" s="42"/>
      <c r="G154" s="61">
        <v>3.76</v>
      </c>
      <c r="H154" s="7">
        <f>ROUND(J153*G154,2)</f>
        <v>0</v>
      </c>
      <c r="I154" s="46" t="str">
        <f>IF(ISBLANK('Modelo de oferta económica'!F154),"Es necesario completar el precio de esta partida, introduciendo un valor en la celda en naranja","")</f>
        <v>Es necesario completar el precio de esta partida, introduciendo un valor en la celda en naranja</v>
      </c>
    </row>
    <row r="155" spans="2:10" ht="30.75" customHeight="1" thickBot="1" x14ac:dyDescent="0.3">
      <c r="B155" s="71" t="s">
        <v>128</v>
      </c>
      <c r="C155" s="72"/>
      <c r="D155" s="72"/>
      <c r="E155" s="72"/>
      <c r="F155" s="72"/>
      <c r="G155" s="72"/>
      <c r="H155" s="73"/>
    </row>
    <row r="156" spans="2:10" ht="9.9499999999999993" customHeight="1" thickBot="1" x14ac:dyDescent="0.3">
      <c r="B156" s="6"/>
      <c r="C156" s="6"/>
      <c r="D156" s="18"/>
      <c r="E156" s="6"/>
      <c r="F156" s="24"/>
      <c r="G156"/>
      <c r="H156" s="1"/>
    </row>
    <row r="157" spans="2:10" ht="15.75" thickBot="1" x14ac:dyDescent="0.3">
      <c r="B157" s="74" t="s">
        <v>9</v>
      </c>
      <c r="C157" s="75"/>
      <c r="D157" s="79" t="s">
        <v>82</v>
      </c>
      <c r="E157" s="80"/>
      <c r="F157" s="80"/>
      <c r="G157" s="80"/>
      <c r="H157" s="21">
        <f>H160</f>
        <v>0</v>
      </c>
      <c r="I157" s="43">
        <f xml:space="preserve"> COUNTIF(I158:I162,"Es necesario completar el precio de esta partida, introduciendo un valor en la celda en naranja")</f>
        <v>1</v>
      </c>
    </row>
    <row r="158" spans="2:10" ht="9.9499999999999993" customHeight="1" thickBot="1" x14ac:dyDescent="0.3">
      <c r="B158" s="2"/>
      <c r="C158" s="13"/>
      <c r="D158" s="8"/>
      <c r="E158" s="14"/>
      <c r="F158" s="26"/>
      <c r="G158" s="15"/>
      <c r="H158" s="19"/>
    </row>
    <row r="159" spans="2:10" ht="23.25" thickBot="1" x14ac:dyDescent="0.3">
      <c r="B159" s="67" t="s">
        <v>1</v>
      </c>
      <c r="C159" s="68"/>
      <c r="D159" s="68"/>
      <c r="E159" s="68"/>
      <c r="F159" s="27" t="s">
        <v>2</v>
      </c>
      <c r="G159" s="3" t="s">
        <v>3</v>
      </c>
      <c r="H159" s="22" t="s">
        <v>4</v>
      </c>
      <c r="J159" s="45">
        <f>ROUND(F160,2)</f>
        <v>0</v>
      </c>
    </row>
    <row r="160" spans="2:10" ht="15.75" thickBot="1" x14ac:dyDescent="0.3">
      <c r="B160" s="60" t="s">
        <v>83</v>
      </c>
      <c r="C160" s="5" t="s">
        <v>87</v>
      </c>
      <c r="D160" s="69" t="s">
        <v>131</v>
      </c>
      <c r="E160" s="70"/>
      <c r="F160" s="42"/>
      <c r="G160" s="61">
        <v>100</v>
      </c>
      <c r="H160" s="7">
        <f>ROUND(J159*G160,2)</f>
        <v>0</v>
      </c>
      <c r="I160" s="46" t="str">
        <f>IF(ISBLANK('Modelo de oferta económica'!F160),"Es necesario completar el precio de esta partida, introduciendo un valor en la celda en naranja","")</f>
        <v>Es necesario completar el precio de esta partida, introduciendo un valor en la celda en naranja</v>
      </c>
    </row>
    <row r="161" spans="2:10" ht="15.75" thickBot="1" x14ac:dyDescent="0.3">
      <c r="B161" s="71" t="s">
        <v>132</v>
      </c>
      <c r="C161" s="72"/>
      <c r="D161" s="72"/>
      <c r="E161" s="72"/>
      <c r="F161" s="72"/>
      <c r="G161" s="72"/>
      <c r="H161" s="73"/>
    </row>
    <row r="162" spans="2:10" ht="9.9499999999999993" customHeight="1" thickBot="1" x14ac:dyDescent="0.3">
      <c r="D162" s="9"/>
      <c r="E162"/>
      <c r="F162" s="24"/>
      <c r="G162"/>
      <c r="H162" s="1"/>
    </row>
    <row r="163" spans="2:10" ht="15.75" thickBot="1" x14ac:dyDescent="0.3">
      <c r="B163" s="74" t="s">
        <v>10</v>
      </c>
      <c r="C163" s="75"/>
      <c r="D163" s="79" t="s">
        <v>11</v>
      </c>
      <c r="E163" s="80"/>
      <c r="F163" s="80"/>
      <c r="G163" s="80"/>
      <c r="H163" s="21">
        <f>H166</f>
        <v>0</v>
      </c>
      <c r="I163" s="43">
        <f xml:space="preserve"> COUNTIF(I164:I168,"Es necesario completar el precio de esta partida, introduciendo un valor en la celda en naranja")</f>
        <v>1</v>
      </c>
    </row>
    <row r="164" spans="2:10" ht="9.9499999999999993" customHeight="1" thickBot="1" x14ac:dyDescent="0.3">
      <c r="D164" s="9"/>
      <c r="E164"/>
      <c r="F164" s="24"/>
      <c r="G164"/>
      <c r="H164" s="1"/>
    </row>
    <row r="165" spans="2:10" ht="23.25" thickBot="1" x14ac:dyDescent="0.3">
      <c r="B165" s="67" t="s">
        <v>1</v>
      </c>
      <c r="C165" s="68"/>
      <c r="D165" s="68"/>
      <c r="E165" s="134"/>
      <c r="F165" s="27" t="s">
        <v>2</v>
      </c>
      <c r="G165" s="3" t="s">
        <v>3</v>
      </c>
      <c r="H165" s="22" t="s">
        <v>4</v>
      </c>
      <c r="J165" s="45">
        <f>ROUND(F166,2)</f>
        <v>0</v>
      </c>
    </row>
    <row r="166" spans="2:10" ht="15.75" thickBot="1" x14ac:dyDescent="0.3">
      <c r="B166" s="60" t="s">
        <v>84</v>
      </c>
      <c r="C166" s="5" t="s">
        <v>55</v>
      </c>
      <c r="D166" s="69" t="s">
        <v>129</v>
      </c>
      <c r="E166" s="70"/>
      <c r="F166" s="42"/>
      <c r="G166" s="61">
        <v>1</v>
      </c>
      <c r="H166" s="7">
        <f>ROUND(J165*G166,2)</f>
        <v>0</v>
      </c>
      <c r="I166" s="46" t="str">
        <f>IF(ISBLANK('Modelo de oferta económica'!F166),"Es necesario completar el precio de esta partida, introduciendo un valor en la celda en naranja","")</f>
        <v>Es necesario completar el precio de esta partida, introduciendo un valor en la celda en naranja</v>
      </c>
    </row>
    <row r="167" spans="2:10" ht="45.75" customHeight="1" thickBot="1" x14ac:dyDescent="0.3">
      <c r="B167" s="71" t="s">
        <v>130</v>
      </c>
      <c r="C167" s="72"/>
      <c r="D167" s="72"/>
      <c r="E167" s="72"/>
      <c r="F167" s="72"/>
      <c r="G167" s="72"/>
      <c r="H167" s="73"/>
    </row>
    <row r="168" spans="2:10" ht="9.9499999999999993" customHeight="1" x14ac:dyDescent="0.25">
      <c r="D168" s="9"/>
      <c r="E168"/>
      <c r="F168" s="24"/>
      <c r="G168"/>
      <c r="H168" s="20"/>
    </row>
    <row r="169" spans="2:10" s="23" customFormat="1" x14ac:dyDescent="0.25"/>
    <row r="170" spans="2:10" s="23" customFormat="1" x14ac:dyDescent="0.25"/>
    <row r="171" spans="2:10" s="23" customFormat="1" x14ac:dyDescent="0.25"/>
    <row r="172" spans="2:10" s="23" customFormat="1" x14ac:dyDescent="0.25"/>
    <row r="173" spans="2:10" s="23" customFormat="1" x14ac:dyDescent="0.25"/>
    <row r="174" spans="2:10" s="23" customFormat="1" x14ac:dyDescent="0.25"/>
    <row r="175" spans="2:10" s="23" customFormat="1" x14ac:dyDescent="0.25"/>
    <row r="176" spans="2:10" s="23" customFormat="1" x14ac:dyDescent="0.25"/>
    <row r="177" s="23" customFormat="1" x14ac:dyDescent="0.25"/>
    <row r="178" s="23" customFormat="1" x14ac:dyDescent="0.25"/>
    <row r="179" s="23" customFormat="1" x14ac:dyDescent="0.25"/>
    <row r="180" s="23" customFormat="1" x14ac:dyDescent="0.25"/>
    <row r="181" s="23" customFormat="1" x14ac:dyDescent="0.25"/>
    <row r="182" s="23" customFormat="1" x14ac:dyDescent="0.25"/>
    <row r="183" s="23" customFormat="1" x14ac:dyDescent="0.25"/>
    <row r="184" s="23" customFormat="1" x14ac:dyDescent="0.25"/>
    <row r="185" s="23" customFormat="1" x14ac:dyDescent="0.25"/>
    <row r="186" s="23" customFormat="1" x14ac:dyDescent="0.25"/>
    <row r="187" s="23" customFormat="1" x14ac:dyDescent="0.25"/>
    <row r="188" s="23" customFormat="1" x14ac:dyDescent="0.25"/>
    <row r="189" s="23" customFormat="1" x14ac:dyDescent="0.25"/>
    <row r="190" s="23" customFormat="1" x14ac:dyDescent="0.25"/>
    <row r="191" s="23" customFormat="1" x14ac:dyDescent="0.25"/>
    <row r="192" s="23" customFormat="1" x14ac:dyDescent="0.25"/>
    <row r="193" s="23" customFormat="1" x14ac:dyDescent="0.25"/>
    <row r="194" s="23" customFormat="1" x14ac:dyDescent="0.25"/>
    <row r="195" s="23" customFormat="1" x14ac:dyDescent="0.25"/>
    <row r="196" s="23" customFormat="1" x14ac:dyDescent="0.25"/>
    <row r="197" s="23" customFormat="1" x14ac:dyDescent="0.25"/>
    <row r="198" s="23" customFormat="1" x14ac:dyDescent="0.25"/>
    <row r="199" s="23" customFormat="1" x14ac:dyDescent="0.25"/>
    <row r="200" s="23" customFormat="1" x14ac:dyDescent="0.25"/>
    <row r="201" s="23" customFormat="1" x14ac:dyDescent="0.25"/>
    <row r="202" s="23" customFormat="1" x14ac:dyDescent="0.25"/>
    <row r="203" s="23" customFormat="1" x14ac:dyDescent="0.25"/>
    <row r="204" s="23" customFormat="1" x14ac:dyDescent="0.25"/>
    <row r="205" s="23" customFormat="1" x14ac:dyDescent="0.25"/>
    <row r="206" s="23" customFormat="1" x14ac:dyDescent="0.25"/>
    <row r="207" s="23" customFormat="1" x14ac:dyDescent="0.25"/>
    <row r="208" s="23" customFormat="1" x14ac:dyDescent="0.25"/>
    <row r="209" s="23" customFormat="1" x14ac:dyDescent="0.25"/>
    <row r="210" s="23" customFormat="1" x14ac:dyDescent="0.25"/>
    <row r="211" s="23" customFormat="1" x14ac:dyDescent="0.25"/>
    <row r="212" s="23" customFormat="1" x14ac:dyDescent="0.25"/>
    <row r="213" s="23" customFormat="1" x14ac:dyDescent="0.25"/>
    <row r="214" s="23" customFormat="1" x14ac:dyDescent="0.25"/>
    <row r="215" s="23" customFormat="1" x14ac:dyDescent="0.25"/>
    <row r="216" s="23" customFormat="1" x14ac:dyDescent="0.25"/>
    <row r="217" s="23" customFormat="1" x14ac:dyDescent="0.25"/>
    <row r="218" s="23" customFormat="1" x14ac:dyDescent="0.25"/>
    <row r="219" s="23" customFormat="1" x14ac:dyDescent="0.25"/>
    <row r="220" s="23" customFormat="1" x14ac:dyDescent="0.25"/>
    <row r="221" s="23" customFormat="1" x14ac:dyDescent="0.25"/>
    <row r="222" s="23" customFormat="1" x14ac:dyDescent="0.25"/>
    <row r="223" s="23" customFormat="1" x14ac:dyDescent="0.25"/>
    <row r="224" s="23" customFormat="1" x14ac:dyDescent="0.25"/>
    <row r="225" s="23" customFormat="1" x14ac:dyDescent="0.25"/>
    <row r="226" s="23" customFormat="1" x14ac:dyDescent="0.25"/>
    <row r="227" s="23" customFormat="1" x14ac:dyDescent="0.25"/>
    <row r="228" s="23" customFormat="1" x14ac:dyDescent="0.25"/>
    <row r="229" s="23" customFormat="1" x14ac:dyDescent="0.25"/>
    <row r="230" s="23" customFormat="1" x14ac:dyDescent="0.25"/>
    <row r="231" s="23" customFormat="1" x14ac:dyDescent="0.25"/>
    <row r="232" s="23" customFormat="1" x14ac:dyDescent="0.25"/>
    <row r="233" s="23" customFormat="1" x14ac:dyDescent="0.25"/>
    <row r="234" s="23" customFormat="1" x14ac:dyDescent="0.25"/>
    <row r="235" s="23" customFormat="1" x14ac:dyDescent="0.25"/>
    <row r="236" s="23" customFormat="1" x14ac:dyDescent="0.25"/>
    <row r="237" s="23" customFormat="1" x14ac:dyDescent="0.25"/>
    <row r="238" s="23" customFormat="1" x14ac:dyDescent="0.25"/>
    <row r="239" s="23" customFormat="1" x14ac:dyDescent="0.25"/>
    <row r="240" s="23" customFormat="1" x14ac:dyDescent="0.25"/>
    <row r="241" s="23" customFormat="1" x14ac:dyDescent="0.25"/>
    <row r="242" s="23" customFormat="1" x14ac:dyDescent="0.25"/>
    <row r="243" s="23" customFormat="1" x14ac:dyDescent="0.25"/>
    <row r="244" s="23" customFormat="1" x14ac:dyDescent="0.25"/>
    <row r="245" s="23" customFormat="1" x14ac:dyDescent="0.25"/>
    <row r="246" s="23" customFormat="1" x14ac:dyDescent="0.25"/>
    <row r="247" s="23" customFormat="1" x14ac:dyDescent="0.25"/>
    <row r="248" s="23" customFormat="1" x14ac:dyDescent="0.25"/>
    <row r="249" s="23" customFormat="1" x14ac:dyDescent="0.25"/>
    <row r="250" s="23" customFormat="1" x14ac:dyDescent="0.25"/>
    <row r="251" s="23" customFormat="1" x14ac:dyDescent="0.25"/>
    <row r="252" s="23" customFormat="1" x14ac:dyDescent="0.25"/>
    <row r="253" s="23" customFormat="1" x14ac:dyDescent="0.25"/>
    <row r="254" s="23" customFormat="1" x14ac:dyDescent="0.25"/>
    <row r="255" s="23" customFormat="1" x14ac:dyDescent="0.25"/>
    <row r="256" s="23" customFormat="1" x14ac:dyDescent="0.25"/>
    <row r="257" s="23" customFormat="1" x14ac:dyDescent="0.25"/>
    <row r="258" s="23" customFormat="1" x14ac:dyDescent="0.25"/>
    <row r="259" s="23" customFormat="1" x14ac:dyDescent="0.25"/>
    <row r="260" s="23" customFormat="1" x14ac:dyDescent="0.25"/>
    <row r="261" s="23" customFormat="1" x14ac:dyDescent="0.25"/>
    <row r="262" s="23" customFormat="1" x14ac:dyDescent="0.25"/>
    <row r="263" s="23" customFormat="1" x14ac:dyDescent="0.25"/>
    <row r="264" s="23" customFormat="1" x14ac:dyDescent="0.25"/>
    <row r="265" s="23" customFormat="1" x14ac:dyDescent="0.25"/>
    <row r="266" s="23" customFormat="1" x14ac:dyDescent="0.25"/>
    <row r="267" s="23" customFormat="1" x14ac:dyDescent="0.25"/>
    <row r="268" s="23" customFormat="1" x14ac:dyDescent="0.25"/>
    <row r="269" s="23" customFormat="1" x14ac:dyDescent="0.25"/>
    <row r="270" s="23" customFormat="1" x14ac:dyDescent="0.25"/>
    <row r="271" s="23" customFormat="1" x14ac:dyDescent="0.25"/>
    <row r="272" s="23" customFormat="1" x14ac:dyDescent="0.25"/>
    <row r="273" s="23" customFormat="1" x14ac:dyDescent="0.25"/>
    <row r="274" s="23" customFormat="1" x14ac:dyDescent="0.25"/>
    <row r="275" s="23" customFormat="1" x14ac:dyDescent="0.25"/>
    <row r="276" s="23" customFormat="1" x14ac:dyDescent="0.25"/>
    <row r="277" s="23" customFormat="1" x14ac:dyDescent="0.25"/>
    <row r="278" s="23" customFormat="1" x14ac:dyDescent="0.25"/>
    <row r="279" s="23" customFormat="1" x14ac:dyDescent="0.25"/>
    <row r="280" s="23" customFormat="1" x14ac:dyDescent="0.25"/>
    <row r="281" s="23" customFormat="1" x14ac:dyDescent="0.25"/>
    <row r="282" s="23" customFormat="1" x14ac:dyDescent="0.25"/>
    <row r="283" s="23" customFormat="1" x14ac:dyDescent="0.25"/>
    <row r="284" s="23" customFormat="1" x14ac:dyDescent="0.25"/>
    <row r="285" s="23" customFormat="1" x14ac:dyDescent="0.25"/>
    <row r="286" s="23" customFormat="1" x14ac:dyDescent="0.25"/>
    <row r="287" s="23" customFormat="1" x14ac:dyDescent="0.25"/>
    <row r="288" s="23" customFormat="1" x14ac:dyDescent="0.25"/>
    <row r="289" s="23" customFormat="1" x14ac:dyDescent="0.25"/>
    <row r="290" s="23" customFormat="1" x14ac:dyDescent="0.25"/>
    <row r="291" s="23" customFormat="1" x14ac:dyDescent="0.25"/>
    <row r="292" s="23" customFormat="1" x14ac:dyDescent="0.25"/>
    <row r="293" s="23" customFormat="1" x14ac:dyDescent="0.25"/>
    <row r="294" s="23" customFormat="1" x14ac:dyDescent="0.25"/>
    <row r="295" s="23" customFormat="1" x14ac:dyDescent="0.25"/>
    <row r="296" s="23" customFormat="1" x14ac:dyDescent="0.25"/>
    <row r="297" s="23" customFormat="1" x14ac:dyDescent="0.25"/>
    <row r="298" s="23" customFormat="1" x14ac:dyDescent="0.25"/>
    <row r="299" s="23" customFormat="1" x14ac:dyDescent="0.25"/>
    <row r="300" s="23" customFormat="1" x14ac:dyDescent="0.25"/>
    <row r="301" s="23" customFormat="1" x14ac:dyDescent="0.25"/>
    <row r="302" s="23" customFormat="1" x14ac:dyDescent="0.25"/>
    <row r="303" s="23" customFormat="1" x14ac:dyDescent="0.25"/>
    <row r="304" s="23" customFormat="1" x14ac:dyDescent="0.25"/>
    <row r="305" s="23" customFormat="1" x14ac:dyDescent="0.25"/>
    <row r="306" s="23" customFormat="1" x14ac:dyDescent="0.25"/>
    <row r="307" s="23" customFormat="1" x14ac:dyDescent="0.25"/>
    <row r="308" s="23" customFormat="1" x14ac:dyDescent="0.25"/>
    <row r="309" s="23" customFormat="1" x14ac:dyDescent="0.25"/>
    <row r="310" s="23" customFormat="1" x14ac:dyDescent="0.25"/>
    <row r="311" s="23" customFormat="1" x14ac:dyDescent="0.25"/>
    <row r="312" s="23" customFormat="1" x14ac:dyDescent="0.25"/>
    <row r="313" s="23" customFormat="1" x14ac:dyDescent="0.25"/>
    <row r="314" s="23" customFormat="1" x14ac:dyDescent="0.25"/>
    <row r="315" s="23" customFormat="1" x14ac:dyDescent="0.25"/>
    <row r="316" s="23" customFormat="1" x14ac:dyDescent="0.25"/>
    <row r="317" s="23" customFormat="1" x14ac:dyDescent="0.25"/>
    <row r="318" s="23" customFormat="1" x14ac:dyDescent="0.25"/>
    <row r="319" s="23" customFormat="1" x14ac:dyDescent="0.25"/>
    <row r="320" s="23" customFormat="1" x14ac:dyDescent="0.25"/>
    <row r="321" s="23" customFormat="1" x14ac:dyDescent="0.25"/>
    <row r="322" s="23" customFormat="1" x14ac:dyDescent="0.25"/>
    <row r="323" s="23" customFormat="1" x14ac:dyDescent="0.25"/>
    <row r="324" s="23" customFormat="1" x14ac:dyDescent="0.25"/>
    <row r="325" s="23" customFormat="1" x14ac:dyDescent="0.25"/>
    <row r="326" s="23" customFormat="1" x14ac:dyDescent="0.25"/>
    <row r="327" s="23" customFormat="1" x14ac:dyDescent="0.25"/>
    <row r="328" s="23" customFormat="1" x14ac:dyDescent="0.25"/>
    <row r="329" s="23" customFormat="1" x14ac:dyDescent="0.25"/>
    <row r="330" s="23" customFormat="1" x14ac:dyDescent="0.25"/>
    <row r="331" s="23" customFormat="1" x14ac:dyDescent="0.25"/>
    <row r="332" s="23" customFormat="1" x14ac:dyDescent="0.25"/>
    <row r="333" s="23" customFormat="1" x14ac:dyDescent="0.25"/>
    <row r="334" s="23" customFormat="1" x14ac:dyDescent="0.25"/>
    <row r="335" s="23" customFormat="1" x14ac:dyDescent="0.25"/>
    <row r="336" s="23" customFormat="1" x14ac:dyDescent="0.25"/>
    <row r="337" s="23" customFormat="1" x14ac:dyDescent="0.25"/>
    <row r="338" s="23" customFormat="1" x14ac:dyDescent="0.25"/>
    <row r="339" s="23" customFormat="1" x14ac:dyDescent="0.25"/>
    <row r="340" s="23" customFormat="1" x14ac:dyDescent="0.25"/>
    <row r="341" s="23" customFormat="1" x14ac:dyDescent="0.25"/>
    <row r="342" s="23" customFormat="1" x14ac:dyDescent="0.25"/>
    <row r="343" s="23" customFormat="1" x14ac:dyDescent="0.25"/>
    <row r="344" s="23" customFormat="1" x14ac:dyDescent="0.25"/>
    <row r="345" s="23" customFormat="1" x14ac:dyDescent="0.25"/>
    <row r="346" s="23" customFormat="1" x14ac:dyDescent="0.25"/>
    <row r="347" s="23" customFormat="1" x14ac:dyDescent="0.25"/>
    <row r="348" s="23" customFormat="1" x14ac:dyDescent="0.25"/>
    <row r="349" s="23" customFormat="1" x14ac:dyDescent="0.25"/>
    <row r="350" s="23" customFormat="1" x14ac:dyDescent="0.25"/>
    <row r="351" s="23" customFormat="1" x14ac:dyDescent="0.25"/>
    <row r="352" s="23" customFormat="1" x14ac:dyDescent="0.25"/>
    <row r="353" s="23" customFormat="1" x14ac:dyDescent="0.25"/>
    <row r="354" s="23" customFormat="1" x14ac:dyDescent="0.25"/>
    <row r="355" s="23" customFormat="1" x14ac:dyDescent="0.25"/>
    <row r="356" s="23" customFormat="1" x14ac:dyDescent="0.25"/>
    <row r="357" s="23" customFormat="1" x14ac:dyDescent="0.25"/>
    <row r="358" s="23" customFormat="1" x14ac:dyDescent="0.25"/>
    <row r="359" s="23" customFormat="1" x14ac:dyDescent="0.25"/>
    <row r="360" s="23" customFormat="1" x14ac:dyDescent="0.25"/>
    <row r="361" s="23" customFormat="1" x14ac:dyDescent="0.25"/>
    <row r="362" s="23" customFormat="1" x14ac:dyDescent="0.25"/>
    <row r="363" s="23" customFormat="1" x14ac:dyDescent="0.25"/>
    <row r="364" s="23" customFormat="1" x14ac:dyDescent="0.25"/>
    <row r="365" s="23" customFormat="1" x14ac:dyDescent="0.25"/>
    <row r="366" s="23" customFormat="1" x14ac:dyDescent="0.25"/>
    <row r="367" s="23" customFormat="1" x14ac:dyDescent="0.25"/>
    <row r="368" s="23" customFormat="1" x14ac:dyDescent="0.25"/>
    <row r="369" s="23" customFormat="1" x14ac:dyDescent="0.25"/>
    <row r="370" s="23" customFormat="1" x14ac:dyDescent="0.25"/>
    <row r="371" s="23" customFormat="1" x14ac:dyDescent="0.25"/>
    <row r="372" s="23" customFormat="1" x14ac:dyDescent="0.25"/>
    <row r="373" s="23" customFormat="1" x14ac:dyDescent="0.25"/>
    <row r="374" s="23" customFormat="1" x14ac:dyDescent="0.25"/>
    <row r="375" s="23" customFormat="1" x14ac:dyDescent="0.25"/>
    <row r="376" s="23" customFormat="1" x14ac:dyDescent="0.25"/>
    <row r="377" s="23" customFormat="1" x14ac:dyDescent="0.25"/>
    <row r="378" s="23" customFormat="1" x14ac:dyDescent="0.25"/>
    <row r="379" s="23" customFormat="1" x14ac:dyDescent="0.25"/>
    <row r="380" s="23" customFormat="1" x14ac:dyDescent="0.25"/>
    <row r="381" s="23" customFormat="1" x14ac:dyDescent="0.25"/>
    <row r="382" s="23" customFormat="1" x14ac:dyDescent="0.25"/>
    <row r="383" s="23" customFormat="1" x14ac:dyDescent="0.25"/>
    <row r="384" s="23" customFormat="1" x14ac:dyDescent="0.25"/>
    <row r="385" s="23" customFormat="1" x14ac:dyDescent="0.25"/>
    <row r="386" s="23" customFormat="1" x14ac:dyDescent="0.25"/>
    <row r="387" s="23" customFormat="1" x14ac:dyDescent="0.25"/>
    <row r="388" s="23" customFormat="1" x14ac:dyDescent="0.25"/>
    <row r="389" s="23" customFormat="1" x14ac:dyDescent="0.25"/>
    <row r="390" s="23" customFormat="1" x14ac:dyDescent="0.25"/>
    <row r="391" s="23" customFormat="1" x14ac:dyDescent="0.25"/>
    <row r="392" s="23" customFormat="1" x14ac:dyDescent="0.25"/>
    <row r="393" s="23" customFormat="1" x14ac:dyDescent="0.25"/>
    <row r="394" s="23" customFormat="1" x14ac:dyDescent="0.25"/>
    <row r="395" s="23" customFormat="1" x14ac:dyDescent="0.25"/>
    <row r="396" s="23" customFormat="1" x14ac:dyDescent="0.25"/>
    <row r="397" s="23" customFormat="1" x14ac:dyDescent="0.25"/>
    <row r="398" s="23" customFormat="1" x14ac:dyDescent="0.25"/>
    <row r="399" s="23" customFormat="1" x14ac:dyDescent="0.25"/>
    <row r="400" s="23" customFormat="1" x14ac:dyDescent="0.25"/>
    <row r="401" s="23" customFormat="1" x14ac:dyDescent="0.25"/>
    <row r="402" s="23" customFormat="1" x14ac:dyDescent="0.25"/>
    <row r="403" s="23" customFormat="1" x14ac:dyDescent="0.25"/>
    <row r="404" s="23" customFormat="1" x14ac:dyDescent="0.25"/>
    <row r="405" s="23" customFormat="1" x14ac:dyDescent="0.25"/>
    <row r="406" s="23" customFormat="1" x14ac:dyDescent="0.25"/>
    <row r="407" s="23" customFormat="1" x14ac:dyDescent="0.25"/>
    <row r="408" s="23" customFormat="1" x14ac:dyDescent="0.25"/>
    <row r="409" s="23" customFormat="1" x14ac:dyDescent="0.25"/>
    <row r="410" s="23" customFormat="1" x14ac:dyDescent="0.25"/>
    <row r="411" s="23" customFormat="1" x14ac:dyDescent="0.25"/>
    <row r="412" s="23" customFormat="1" x14ac:dyDescent="0.25"/>
    <row r="413" s="23" customFormat="1" x14ac:dyDescent="0.25"/>
    <row r="414" s="23" customFormat="1" x14ac:dyDescent="0.25"/>
    <row r="415" s="23" customFormat="1" x14ac:dyDescent="0.25"/>
    <row r="416" s="23" customFormat="1" x14ac:dyDescent="0.25"/>
    <row r="417" s="23" customFormat="1" x14ac:dyDescent="0.25"/>
    <row r="418" s="23" customFormat="1" x14ac:dyDescent="0.25"/>
    <row r="419" s="23" customFormat="1" x14ac:dyDescent="0.25"/>
    <row r="420" s="23" customFormat="1" x14ac:dyDescent="0.25"/>
    <row r="421" s="23" customFormat="1" x14ac:dyDescent="0.25"/>
    <row r="422" s="23" customFormat="1" x14ac:dyDescent="0.25"/>
    <row r="423" s="23" customFormat="1" x14ac:dyDescent="0.25"/>
    <row r="424" s="23" customFormat="1" x14ac:dyDescent="0.25"/>
    <row r="425" s="23" customFormat="1" x14ac:dyDescent="0.25"/>
    <row r="426" s="23" customFormat="1" x14ac:dyDescent="0.25"/>
    <row r="427" s="23" customFormat="1" x14ac:dyDescent="0.25"/>
    <row r="428" s="23" customFormat="1" x14ac:dyDescent="0.25"/>
    <row r="429" s="23" customFormat="1" x14ac:dyDescent="0.25"/>
    <row r="430" s="23" customFormat="1" x14ac:dyDescent="0.25"/>
    <row r="431" s="23" customFormat="1" x14ac:dyDescent="0.25"/>
    <row r="432" s="23" customFormat="1" x14ac:dyDescent="0.25"/>
    <row r="433" s="23" customFormat="1" x14ac:dyDescent="0.25"/>
    <row r="434" s="23" customFormat="1" x14ac:dyDescent="0.25"/>
    <row r="435" s="23" customFormat="1" x14ac:dyDescent="0.25"/>
    <row r="436" s="23" customFormat="1" x14ac:dyDescent="0.25"/>
    <row r="437" s="23" customFormat="1" x14ac:dyDescent="0.25"/>
    <row r="438" s="23" customFormat="1" x14ac:dyDescent="0.25"/>
    <row r="439" s="23" customFormat="1" x14ac:dyDescent="0.25"/>
    <row r="440" s="23" customFormat="1" x14ac:dyDescent="0.25"/>
    <row r="441" s="23" customFormat="1" x14ac:dyDescent="0.25"/>
    <row r="442" s="23" customFormat="1" x14ac:dyDescent="0.25"/>
    <row r="443" s="23" customFormat="1" x14ac:dyDescent="0.25"/>
    <row r="444" s="23" customFormat="1" x14ac:dyDescent="0.25"/>
    <row r="445" s="23" customFormat="1" x14ac:dyDescent="0.25"/>
    <row r="446" s="23" customFormat="1" x14ac:dyDescent="0.25"/>
    <row r="447" s="23" customFormat="1" x14ac:dyDescent="0.25"/>
    <row r="448" s="23" customFormat="1" x14ac:dyDescent="0.25"/>
    <row r="449" s="23" customFormat="1" x14ac:dyDescent="0.25"/>
    <row r="450" s="23" customFormat="1" x14ac:dyDescent="0.25"/>
    <row r="451" s="23" customFormat="1" x14ac:dyDescent="0.25"/>
    <row r="452" s="23" customFormat="1" x14ac:dyDescent="0.25"/>
    <row r="453" s="23" customFormat="1" x14ac:dyDescent="0.25"/>
    <row r="454" s="23" customFormat="1" x14ac:dyDescent="0.25"/>
    <row r="455" s="23" customFormat="1" x14ac:dyDescent="0.25"/>
    <row r="456" s="23" customFormat="1" x14ac:dyDescent="0.25"/>
    <row r="457" s="23" customFormat="1" x14ac:dyDescent="0.25"/>
    <row r="458" s="23" customFormat="1" x14ac:dyDescent="0.25"/>
    <row r="459" s="23" customFormat="1" x14ac:dyDescent="0.25"/>
    <row r="460" s="23" customFormat="1" x14ac:dyDescent="0.25"/>
    <row r="461" s="23" customFormat="1" x14ac:dyDescent="0.25"/>
    <row r="462" s="23" customFormat="1" x14ac:dyDescent="0.25"/>
    <row r="463" s="23" customFormat="1" x14ac:dyDescent="0.25"/>
    <row r="464" s="23" customFormat="1" x14ac:dyDescent="0.25"/>
    <row r="465" s="23" customFormat="1" x14ac:dyDescent="0.25"/>
    <row r="466" s="23" customFormat="1" x14ac:dyDescent="0.25"/>
    <row r="467" s="23" customFormat="1" x14ac:dyDescent="0.25"/>
    <row r="468" s="23" customFormat="1" x14ac:dyDescent="0.25"/>
    <row r="469" s="23" customFormat="1" x14ac:dyDescent="0.25"/>
    <row r="470" s="23" customFormat="1" x14ac:dyDescent="0.25"/>
    <row r="471" s="23" customFormat="1" x14ac:dyDescent="0.25"/>
    <row r="472" s="23" customFormat="1" x14ac:dyDescent="0.25"/>
    <row r="473" s="23" customFormat="1" x14ac:dyDescent="0.25"/>
    <row r="474" s="23" customFormat="1" x14ac:dyDescent="0.25"/>
    <row r="475" s="23" customFormat="1" x14ac:dyDescent="0.25"/>
    <row r="476" s="23" customFormat="1" x14ac:dyDescent="0.25"/>
    <row r="477" s="23" customFormat="1" x14ac:dyDescent="0.25"/>
    <row r="478" s="23" customFormat="1" x14ac:dyDescent="0.25"/>
    <row r="479" s="23" customFormat="1" x14ac:dyDescent="0.25"/>
    <row r="480" s="23" customFormat="1" x14ac:dyDescent="0.25"/>
    <row r="481" s="23" customFormat="1" x14ac:dyDescent="0.25"/>
    <row r="482" s="23" customFormat="1" x14ac:dyDescent="0.25"/>
    <row r="483" s="23" customFormat="1" x14ac:dyDescent="0.25"/>
    <row r="484" s="23" customFormat="1" x14ac:dyDescent="0.25"/>
    <row r="485" s="23" customFormat="1" x14ac:dyDescent="0.25"/>
    <row r="486" s="23" customFormat="1" x14ac:dyDescent="0.25"/>
    <row r="487" s="23" customFormat="1" x14ac:dyDescent="0.25"/>
    <row r="488" s="23" customFormat="1" x14ac:dyDescent="0.25"/>
    <row r="489" s="23" customFormat="1" x14ac:dyDescent="0.25"/>
    <row r="490" s="23" customFormat="1" x14ac:dyDescent="0.25"/>
    <row r="491" s="23" customFormat="1" x14ac:dyDescent="0.25"/>
    <row r="492" s="23" customFormat="1" x14ac:dyDescent="0.25"/>
    <row r="493" s="23" customFormat="1" x14ac:dyDescent="0.25"/>
    <row r="494" s="23" customFormat="1" x14ac:dyDescent="0.25"/>
    <row r="495" s="23" customFormat="1" x14ac:dyDescent="0.25"/>
    <row r="496" s="23" customFormat="1" x14ac:dyDescent="0.25"/>
    <row r="497" s="23" customFormat="1" x14ac:dyDescent="0.25"/>
    <row r="498" s="23" customFormat="1" x14ac:dyDescent="0.25"/>
    <row r="499" s="23" customFormat="1" x14ac:dyDescent="0.25"/>
    <row r="500" s="23" customFormat="1" x14ac:dyDescent="0.25"/>
    <row r="501" s="23" customFormat="1" x14ac:dyDescent="0.25"/>
    <row r="502" s="23" customFormat="1" x14ac:dyDescent="0.25"/>
    <row r="503" s="23" customFormat="1" x14ac:dyDescent="0.25"/>
    <row r="504" s="23" customFormat="1" x14ac:dyDescent="0.25"/>
    <row r="505" s="23" customFormat="1" x14ac:dyDescent="0.25"/>
    <row r="506" s="23" customFormat="1" x14ac:dyDescent="0.25"/>
    <row r="507" s="23" customFormat="1" x14ac:dyDescent="0.25"/>
    <row r="508" s="23" customFormat="1" x14ac:dyDescent="0.25"/>
    <row r="509" s="23" customFormat="1" x14ac:dyDescent="0.25"/>
    <row r="510" s="23" customFormat="1" x14ac:dyDescent="0.25"/>
    <row r="511" s="23" customFormat="1" x14ac:dyDescent="0.25"/>
    <row r="512" s="23" customFormat="1" x14ac:dyDescent="0.25"/>
    <row r="513" s="23" customFormat="1" x14ac:dyDescent="0.25"/>
    <row r="514" s="23" customFormat="1" x14ac:dyDescent="0.25"/>
    <row r="515" s="23" customFormat="1" x14ac:dyDescent="0.25"/>
    <row r="516" s="23" customFormat="1" x14ac:dyDescent="0.25"/>
    <row r="517" s="23" customFormat="1" x14ac:dyDescent="0.25"/>
    <row r="518" s="23" customFormat="1" x14ac:dyDescent="0.25"/>
    <row r="519" s="23" customFormat="1" x14ac:dyDescent="0.25"/>
    <row r="520" s="23" customFormat="1" x14ac:dyDescent="0.25"/>
    <row r="521" s="23" customFormat="1" x14ac:dyDescent="0.25"/>
    <row r="522" s="23" customFormat="1" x14ac:dyDescent="0.25"/>
    <row r="523" s="23" customFormat="1" x14ac:dyDescent="0.25"/>
    <row r="524" s="23" customFormat="1" x14ac:dyDescent="0.25"/>
    <row r="525" s="23" customFormat="1" x14ac:dyDescent="0.25"/>
    <row r="526" s="23" customFormat="1" x14ac:dyDescent="0.25"/>
    <row r="527" s="23" customFormat="1" x14ac:dyDescent="0.25"/>
    <row r="528" s="23" customFormat="1" x14ac:dyDescent="0.25"/>
    <row r="529" s="23" customFormat="1" x14ac:dyDescent="0.25"/>
    <row r="530" s="23" customFormat="1" x14ac:dyDescent="0.25"/>
    <row r="531" s="23" customFormat="1" x14ac:dyDescent="0.25"/>
    <row r="532" s="23" customFormat="1" x14ac:dyDescent="0.25"/>
    <row r="533" s="23" customFormat="1" x14ac:dyDescent="0.25"/>
    <row r="534" s="23" customFormat="1" x14ac:dyDescent="0.25"/>
    <row r="535" s="23" customFormat="1" x14ac:dyDescent="0.25"/>
    <row r="536" s="23" customFormat="1" x14ac:dyDescent="0.25"/>
    <row r="537" s="23" customFormat="1" x14ac:dyDescent="0.25"/>
    <row r="538" s="23" customFormat="1" x14ac:dyDescent="0.25"/>
    <row r="539" s="23" customFormat="1" x14ac:dyDescent="0.25"/>
    <row r="540" s="23" customFormat="1" x14ac:dyDescent="0.25"/>
    <row r="541" s="23" customFormat="1" x14ac:dyDescent="0.25"/>
    <row r="542" s="23" customFormat="1" x14ac:dyDescent="0.25"/>
    <row r="543" s="23" customFormat="1" x14ac:dyDescent="0.25"/>
    <row r="544" s="23" customFormat="1" x14ac:dyDescent="0.25"/>
    <row r="545" s="23" customFormat="1" x14ac:dyDescent="0.25"/>
    <row r="546" s="23" customFormat="1" x14ac:dyDescent="0.25"/>
    <row r="547" s="23" customFormat="1" x14ac:dyDescent="0.25"/>
    <row r="548" s="23" customFormat="1" x14ac:dyDescent="0.25"/>
    <row r="549" s="23" customFormat="1" x14ac:dyDescent="0.25"/>
    <row r="550" s="23" customFormat="1" x14ac:dyDescent="0.25"/>
    <row r="551" s="23" customFormat="1" x14ac:dyDescent="0.25"/>
    <row r="552" s="23" customFormat="1" x14ac:dyDescent="0.25"/>
    <row r="553" s="23" customFormat="1" x14ac:dyDescent="0.25"/>
    <row r="554" s="23" customFormat="1" x14ac:dyDescent="0.25"/>
    <row r="555" s="23" customFormat="1" x14ac:dyDescent="0.25"/>
    <row r="556" s="23" customFormat="1" x14ac:dyDescent="0.25"/>
    <row r="557" s="23" customFormat="1" x14ac:dyDescent="0.25"/>
    <row r="558" s="23" customFormat="1" x14ac:dyDescent="0.25"/>
    <row r="559" s="23" customFormat="1" x14ac:dyDescent="0.25"/>
    <row r="560" s="23" customFormat="1" x14ac:dyDescent="0.25"/>
    <row r="561" s="23" customFormat="1" x14ac:dyDescent="0.25"/>
    <row r="562" s="23" customFormat="1" x14ac:dyDescent="0.25"/>
    <row r="563" s="23" customFormat="1" x14ac:dyDescent="0.25"/>
    <row r="564" s="23" customFormat="1" x14ac:dyDescent="0.25"/>
    <row r="565" s="23" customFormat="1" x14ac:dyDescent="0.25"/>
    <row r="566" s="23" customFormat="1" x14ac:dyDescent="0.25"/>
    <row r="567" s="23" customFormat="1" x14ac:dyDescent="0.25"/>
    <row r="568" s="23" customFormat="1" x14ac:dyDescent="0.25"/>
    <row r="569" s="23" customFormat="1" x14ac:dyDescent="0.25"/>
    <row r="570" s="23" customFormat="1" x14ac:dyDescent="0.25"/>
    <row r="571" s="23" customFormat="1" x14ac:dyDescent="0.25"/>
    <row r="572" s="23" customFormat="1" x14ac:dyDescent="0.25"/>
    <row r="573" s="23" customFormat="1" x14ac:dyDescent="0.25"/>
    <row r="574" s="23" customFormat="1" x14ac:dyDescent="0.25"/>
    <row r="575" s="23" customFormat="1" x14ac:dyDescent="0.25"/>
    <row r="576" s="23" customFormat="1" x14ac:dyDescent="0.25"/>
    <row r="577" s="23" customFormat="1" x14ac:dyDescent="0.25"/>
    <row r="578" s="23" customFormat="1" x14ac:dyDescent="0.25"/>
    <row r="579" s="23" customFormat="1" x14ac:dyDescent="0.25"/>
    <row r="580" s="23" customFormat="1" x14ac:dyDescent="0.25"/>
    <row r="581" s="23" customFormat="1" x14ac:dyDescent="0.25"/>
    <row r="582" s="23" customFormat="1" x14ac:dyDescent="0.25"/>
    <row r="583" s="23" customFormat="1" x14ac:dyDescent="0.25"/>
    <row r="584" s="23" customFormat="1" x14ac:dyDescent="0.25"/>
    <row r="585" s="23" customFormat="1" x14ac:dyDescent="0.25"/>
    <row r="586" s="23" customFormat="1" x14ac:dyDescent="0.25"/>
    <row r="587" s="23" customFormat="1" x14ac:dyDescent="0.25"/>
    <row r="588" s="23" customFormat="1" x14ac:dyDescent="0.25"/>
    <row r="589" s="23" customFormat="1" x14ac:dyDescent="0.25"/>
    <row r="590" s="23" customFormat="1" x14ac:dyDescent="0.25"/>
    <row r="591" s="23" customFormat="1" x14ac:dyDescent="0.25"/>
    <row r="592" s="23" customFormat="1" x14ac:dyDescent="0.25"/>
    <row r="593" s="23" customFormat="1" x14ac:dyDescent="0.25"/>
    <row r="594" s="23" customFormat="1" x14ac:dyDescent="0.25"/>
    <row r="595" s="23" customFormat="1" x14ac:dyDescent="0.25"/>
    <row r="596" s="23" customFormat="1" x14ac:dyDescent="0.25"/>
    <row r="597" s="23" customFormat="1" x14ac:dyDescent="0.25"/>
    <row r="598" s="23" customFormat="1" x14ac:dyDescent="0.25"/>
    <row r="599" s="23" customFormat="1" x14ac:dyDescent="0.25"/>
    <row r="600" s="23" customFormat="1" x14ac:dyDescent="0.25"/>
    <row r="601" s="23" customFormat="1" x14ac:dyDescent="0.25"/>
    <row r="602" s="23" customFormat="1" x14ac:dyDescent="0.25"/>
    <row r="603" s="23" customFormat="1" x14ac:dyDescent="0.25"/>
    <row r="604" s="23" customFormat="1" x14ac:dyDescent="0.25"/>
    <row r="605" s="23" customFormat="1" x14ac:dyDescent="0.25"/>
    <row r="606" s="23" customFormat="1" x14ac:dyDescent="0.25"/>
    <row r="607" s="23" customFormat="1" x14ac:dyDescent="0.25"/>
    <row r="608" s="23" customFormat="1" x14ac:dyDescent="0.25"/>
    <row r="609" s="23" customFormat="1" x14ac:dyDescent="0.25"/>
    <row r="610" s="23" customFormat="1" x14ac:dyDescent="0.25"/>
    <row r="611" s="23" customFormat="1" x14ac:dyDescent="0.25"/>
    <row r="612" s="23" customFormat="1" x14ac:dyDescent="0.25"/>
    <row r="613" s="23" customFormat="1" x14ac:dyDescent="0.25"/>
    <row r="614" s="23" customFormat="1" x14ac:dyDescent="0.25"/>
    <row r="615" s="23" customFormat="1" x14ac:dyDescent="0.25"/>
    <row r="616" s="23" customFormat="1" x14ac:dyDescent="0.25"/>
    <row r="617" s="23" customFormat="1" x14ac:dyDescent="0.25"/>
    <row r="618" s="23" customFormat="1" x14ac:dyDescent="0.25"/>
    <row r="619" s="23" customFormat="1" x14ac:dyDescent="0.25"/>
    <row r="620" s="23" customFormat="1" x14ac:dyDescent="0.25"/>
    <row r="621" s="23" customFormat="1" x14ac:dyDescent="0.25"/>
    <row r="622" s="23" customFormat="1" x14ac:dyDescent="0.25"/>
    <row r="623" s="23" customFormat="1" x14ac:dyDescent="0.25"/>
    <row r="624" s="23" customFormat="1" x14ac:dyDescent="0.25"/>
    <row r="625" s="23" customFormat="1" x14ac:dyDescent="0.25"/>
    <row r="626" s="23" customFormat="1" x14ac:dyDescent="0.25"/>
    <row r="627" s="23" customFormat="1" x14ac:dyDescent="0.25"/>
    <row r="628" s="23" customFormat="1" x14ac:dyDescent="0.25"/>
    <row r="629" s="23" customFormat="1" x14ac:dyDescent="0.25"/>
    <row r="630" s="23" customFormat="1" x14ac:dyDescent="0.25"/>
    <row r="631" s="23" customFormat="1" x14ac:dyDescent="0.25"/>
    <row r="632" s="23" customFormat="1" x14ac:dyDescent="0.25"/>
    <row r="633" s="23" customFormat="1" x14ac:dyDescent="0.25"/>
    <row r="634" s="23" customFormat="1" x14ac:dyDescent="0.25"/>
    <row r="635" s="23" customFormat="1" x14ac:dyDescent="0.25"/>
    <row r="636" s="23" customFormat="1" x14ac:dyDescent="0.25"/>
    <row r="637" s="23" customFormat="1" x14ac:dyDescent="0.25"/>
    <row r="638" s="23" customFormat="1" x14ac:dyDescent="0.25"/>
    <row r="639" s="23" customFormat="1" x14ac:dyDescent="0.25"/>
    <row r="640" s="23" customFormat="1" x14ac:dyDescent="0.25"/>
    <row r="641" s="23" customFormat="1" x14ac:dyDescent="0.25"/>
    <row r="642" s="23" customFormat="1" x14ac:dyDescent="0.25"/>
    <row r="643" s="23" customFormat="1" x14ac:dyDescent="0.25"/>
    <row r="644" s="23" customFormat="1" x14ac:dyDescent="0.25"/>
    <row r="645" s="23" customFormat="1" x14ac:dyDescent="0.25"/>
    <row r="646" s="23" customFormat="1" x14ac:dyDescent="0.25"/>
    <row r="647" s="23" customFormat="1" x14ac:dyDescent="0.25"/>
    <row r="648" s="23" customFormat="1" x14ac:dyDescent="0.25"/>
    <row r="649" s="23" customFormat="1" x14ac:dyDescent="0.25"/>
    <row r="650" s="23" customFormat="1" x14ac:dyDescent="0.25"/>
    <row r="651" s="23" customFormat="1" x14ac:dyDescent="0.25"/>
    <row r="652" s="23" customFormat="1" x14ac:dyDescent="0.25"/>
    <row r="653" s="23" customFormat="1" x14ac:dyDescent="0.25"/>
    <row r="654" s="23" customFormat="1" x14ac:dyDescent="0.25"/>
    <row r="655" s="23" customFormat="1" x14ac:dyDescent="0.25"/>
    <row r="656" s="23" customFormat="1" x14ac:dyDescent="0.25"/>
    <row r="657" s="23" customFormat="1" x14ac:dyDescent="0.25"/>
    <row r="658" s="23" customFormat="1" x14ac:dyDescent="0.25"/>
    <row r="659" s="23" customFormat="1" x14ac:dyDescent="0.25"/>
    <row r="660" s="23" customFormat="1" x14ac:dyDescent="0.25"/>
    <row r="661" s="23" customFormat="1" x14ac:dyDescent="0.25"/>
    <row r="662" s="23" customFormat="1" x14ac:dyDescent="0.25"/>
    <row r="663" s="23" customFormat="1" x14ac:dyDescent="0.25"/>
    <row r="664" s="23" customFormat="1" x14ac:dyDescent="0.25"/>
    <row r="665" s="23" customFormat="1" x14ac:dyDescent="0.25"/>
    <row r="666" s="23" customFormat="1" x14ac:dyDescent="0.25"/>
    <row r="667" s="23" customFormat="1" x14ac:dyDescent="0.25"/>
    <row r="668" s="23" customFormat="1" x14ac:dyDescent="0.25"/>
    <row r="669" s="23" customFormat="1" x14ac:dyDescent="0.25"/>
    <row r="670" s="23" customFormat="1" x14ac:dyDescent="0.25"/>
    <row r="671" s="23" customFormat="1" x14ac:dyDescent="0.25"/>
    <row r="672" s="23" customFormat="1" x14ac:dyDescent="0.25"/>
    <row r="673" s="23" customFormat="1" x14ac:dyDescent="0.25"/>
    <row r="674" s="23" customFormat="1" x14ac:dyDescent="0.25"/>
    <row r="675" s="23" customFormat="1" x14ac:dyDescent="0.25"/>
    <row r="676" s="23" customFormat="1" x14ac:dyDescent="0.25"/>
    <row r="677" s="23" customFormat="1" x14ac:dyDescent="0.25"/>
    <row r="678" s="23" customFormat="1" x14ac:dyDescent="0.25"/>
    <row r="679" s="23" customFormat="1" x14ac:dyDescent="0.25"/>
    <row r="680" s="23" customFormat="1" x14ac:dyDescent="0.25"/>
    <row r="681" s="23" customFormat="1" x14ac:dyDescent="0.25"/>
    <row r="682" s="23" customFormat="1" x14ac:dyDescent="0.25"/>
    <row r="683" s="23" customFormat="1" x14ac:dyDescent="0.25"/>
    <row r="684" s="23" customFormat="1" x14ac:dyDescent="0.25"/>
    <row r="685" s="23" customFormat="1" x14ac:dyDescent="0.25"/>
    <row r="686" s="23" customFormat="1" x14ac:dyDescent="0.25"/>
    <row r="687" s="23" customFormat="1" x14ac:dyDescent="0.25"/>
    <row r="688" s="23" customFormat="1" x14ac:dyDescent="0.25"/>
    <row r="689" s="23" customFormat="1" x14ac:dyDescent="0.25"/>
    <row r="690" s="23" customFormat="1" x14ac:dyDescent="0.25"/>
    <row r="691" s="23" customFormat="1" x14ac:dyDescent="0.25"/>
    <row r="692" s="23" customFormat="1" x14ac:dyDescent="0.25"/>
    <row r="693" s="23" customFormat="1" x14ac:dyDescent="0.25"/>
    <row r="694" s="23" customFormat="1" x14ac:dyDescent="0.25"/>
    <row r="695" s="23" customFormat="1" x14ac:dyDescent="0.25"/>
    <row r="696" s="23" customFormat="1" x14ac:dyDescent="0.25"/>
    <row r="697" s="23" customFormat="1" x14ac:dyDescent="0.25"/>
    <row r="698" s="23" customFormat="1" x14ac:dyDescent="0.25"/>
    <row r="699" s="23" customFormat="1" x14ac:dyDescent="0.25"/>
    <row r="700" s="23" customFormat="1" x14ac:dyDescent="0.25"/>
    <row r="701" s="23" customFormat="1" x14ac:dyDescent="0.25"/>
    <row r="702" s="23" customFormat="1" x14ac:dyDescent="0.25"/>
    <row r="703" s="23" customFormat="1" x14ac:dyDescent="0.25"/>
    <row r="704" s="23" customFormat="1" x14ac:dyDescent="0.25"/>
    <row r="705" s="23" customFormat="1" x14ac:dyDescent="0.25"/>
    <row r="706" s="23" customFormat="1" x14ac:dyDescent="0.25"/>
    <row r="707" s="23" customFormat="1" x14ac:dyDescent="0.25"/>
    <row r="708" s="23" customFormat="1" x14ac:dyDescent="0.25"/>
    <row r="709" s="23" customFormat="1" x14ac:dyDescent="0.25"/>
    <row r="710" s="23" customFormat="1" x14ac:dyDescent="0.25"/>
    <row r="711" s="23" customFormat="1" x14ac:dyDescent="0.25"/>
    <row r="712" s="23" customFormat="1" x14ac:dyDescent="0.25"/>
    <row r="713" s="23" customFormat="1" x14ac:dyDescent="0.25"/>
    <row r="714" s="23" customFormat="1" x14ac:dyDescent="0.25"/>
    <row r="715" s="23" customFormat="1" x14ac:dyDescent="0.25"/>
    <row r="716" s="23" customFormat="1" x14ac:dyDescent="0.25"/>
    <row r="717" s="23" customFormat="1" x14ac:dyDescent="0.25"/>
    <row r="718" s="23" customFormat="1" x14ac:dyDescent="0.25"/>
    <row r="719" s="23" customFormat="1" x14ac:dyDescent="0.25"/>
    <row r="720" s="23" customFormat="1" x14ac:dyDescent="0.25"/>
    <row r="721" s="23" customFormat="1" x14ac:dyDescent="0.25"/>
    <row r="722" s="23" customFormat="1" x14ac:dyDescent="0.25"/>
    <row r="723" s="23" customFormat="1" x14ac:dyDescent="0.25"/>
    <row r="724" s="23" customFormat="1" x14ac:dyDescent="0.25"/>
    <row r="725" s="23" customFormat="1" x14ac:dyDescent="0.25"/>
    <row r="726" s="23" customFormat="1" x14ac:dyDescent="0.25"/>
    <row r="727" s="23" customFormat="1" x14ac:dyDescent="0.25"/>
    <row r="728" s="23" customFormat="1" x14ac:dyDescent="0.25"/>
    <row r="729" s="23" customFormat="1" x14ac:dyDescent="0.25"/>
    <row r="730" s="23" customFormat="1" x14ac:dyDescent="0.25"/>
    <row r="731" s="23" customFormat="1" x14ac:dyDescent="0.25"/>
    <row r="732" s="23" customFormat="1" x14ac:dyDescent="0.25"/>
    <row r="733" s="23" customFormat="1" x14ac:dyDescent="0.25"/>
    <row r="734" s="23" customFormat="1" x14ac:dyDescent="0.25"/>
    <row r="735" s="23" customFormat="1" x14ac:dyDescent="0.25"/>
    <row r="736" s="23" customFormat="1" x14ac:dyDescent="0.25"/>
    <row r="737" s="23" customFormat="1" x14ac:dyDescent="0.25"/>
    <row r="738" s="23" customFormat="1" x14ac:dyDescent="0.25"/>
    <row r="739" s="23" customFormat="1" x14ac:dyDescent="0.25"/>
    <row r="740" s="23" customFormat="1" x14ac:dyDescent="0.25"/>
    <row r="741" s="23" customFormat="1" x14ac:dyDescent="0.25"/>
    <row r="742" s="23" customFormat="1" x14ac:dyDescent="0.25"/>
    <row r="743" s="23" customFormat="1" x14ac:dyDescent="0.25"/>
    <row r="744" s="23" customFormat="1" x14ac:dyDescent="0.25"/>
    <row r="745" s="23" customFormat="1" x14ac:dyDescent="0.25"/>
    <row r="746" s="23" customFormat="1" x14ac:dyDescent="0.25"/>
    <row r="747" s="23" customFormat="1" x14ac:dyDescent="0.25"/>
    <row r="748" s="23" customFormat="1" x14ac:dyDescent="0.25"/>
    <row r="749" s="23" customFormat="1" x14ac:dyDescent="0.25"/>
    <row r="750" s="23" customFormat="1" x14ac:dyDescent="0.25"/>
    <row r="751" s="23" customFormat="1" x14ac:dyDescent="0.25"/>
    <row r="752" s="23" customFormat="1" x14ac:dyDescent="0.25"/>
    <row r="753" s="23" customFormat="1" x14ac:dyDescent="0.25"/>
    <row r="754" s="23" customFormat="1" x14ac:dyDescent="0.25"/>
    <row r="755" s="23" customFormat="1" x14ac:dyDescent="0.25"/>
    <row r="756" s="23" customFormat="1" x14ac:dyDescent="0.25"/>
    <row r="757" s="23" customFormat="1" x14ac:dyDescent="0.25"/>
    <row r="758" s="23" customFormat="1" x14ac:dyDescent="0.25"/>
    <row r="759" s="23" customFormat="1" x14ac:dyDescent="0.25"/>
    <row r="760" s="23" customFormat="1" x14ac:dyDescent="0.25"/>
    <row r="761" s="23" customFormat="1" x14ac:dyDescent="0.25"/>
    <row r="762" s="23" customFormat="1" x14ac:dyDescent="0.25"/>
    <row r="763" s="23" customFormat="1" x14ac:dyDescent="0.25"/>
    <row r="764" s="23" customFormat="1" x14ac:dyDescent="0.25"/>
    <row r="765" s="23" customFormat="1" x14ac:dyDescent="0.25"/>
    <row r="766" s="23" customFormat="1" x14ac:dyDescent="0.25"/>
    <row r="767" s="23" customFormat="1" x14ac:dyDescent="0.25"/>
    <row r="768" s="23" customFormat="1" x14ac:dyDescent="0.25"/>
    <row r="769" s="23" customFormat="1" x14ac:dyDescent="0.25"/>
    <row r="770" s="23" customFormat="1" x14ac:dyDescent="0.25"/>
    <row r="771" s="23" customFormat="1" x14ac:dyDescent="0.25"/>
    <row r="772" s="23" customFormat="1" x14ac:dyDescent="0.25"/>
    <row r="773" s="23" customFormat="1" x14ac:dyDescent="0.25"/>
    <row r="774" s="23" customFormat="1" x14ac:dyDescent="0.25"/>
    <row r="775" s="23" customFormat="1" x14ac:dyDescent="0.25"/>
    <row r="776" s="23" customFormat="1" x14ac:dyDescent="0.25"/>
    <row r="777" s="23" customFormat="1" x14ac:dyDescent="0.25"/>
    <row r="778" s="23" customFormat="1" x14ac:dyDescent="0.25"/>
    <row r="779" s="23" customFormat="1" x14ac:dyDescent="0.25"/>
    <row r="780" s="23" customFormat="1" x14ac:dyDescent="0.25"/>
    <row r="781" s="23" customFormat="1" x14ac:dyDescent="0.25"/>
    <row r="782" s="23" customFormat="1" x14ac:dyDescent="0.25"/>
    <row r="783" s="23" customFormat="1" x14ac:dyDescent="0.25"/>
    <row r="784" s="23" customFormat="1" x14ac:dyDescent="0.25"/>
    <row r="785" s="23" customFormat="1" x14ac:dyDescent="0.25"/>
    <row r="786" s="23" customFormat="1" x14ac:dyDescent="0.25"/>
    <row r="787" s="23" customFormat="1" x14ac:dyDescent="0.25"/>
    <row r="788" s="23" customFormat="1" x14ac:dyDescent="0.25"/>
    <row r="789" s="23" customFormat="1" x14ac:dyDescent="0.25"/>
    <row r="790" s="23" customFormat="1" x14ac:dyDescent="0.25"/>
    <row r="791" s="23" customFormat="1" x14ac:dyDescent="0.25"/>
    <row r="792" s="23" customFormat="1" x14ac:dyDescent="0.25"/>
    <row r="793" s="23" customFormat="1" x14ac:dyDescent="0.25"/>
    <row r="794" s="23" customFormat="1" x14ac:dyDescent="0.25"/>
    <row r="795" s="23" customFormat="1" x14ac:dyDescent="0.25"/>
    <row r="796" s="23" customFormat="1" x14ac:dyDescent="0.25"/>
    <row r="797" s="23" customFormat="1" x14ac:dyDescent="0.25"/>
    <row r="798" s="23" customFormat="1" x14ac:dyDescent="0.25"/>
    <row r="799" s="23" customFormat="1" x14ac:dyDescent="0.25"/>
    <row r="800" s="23" customFormat="1" x14ac:dyDescent="0.25"/>
    <row r="801" s="23" customFormat="1" x14ac:dyDescent="0.25"/>
    <row r="802" s="23" customFormat="1" x14ac:dyDescent="0.25"/>
    <row r="803" s="23" customFormat="1" x14ac:dyDescent="0.25"/>
    <row r="804" s="23" customFormat="1" x14ac:dyDescent="0.25"/>
    <row r="805" s="23" customFormat="1" x14ac:dyDescent="0.25"/>
    <row r="806" s="23" customFormat="1" x14ac:dyDescent="0.25"/>
    <row r="807" s="23" customFormat="1" x14ac:dyDescent="0.25"/>
    <row r="808" s="23" customFormat="1" x14ac:dyDescent="0.25"/>
    <row r="809" s="23" customFormat="1" x14ac:dyDescent="0.25"/>
    <row r="810" s="23" customFormat="1" x14ac:dyDescent="0.25"/>
    <row r="811" s="23" customFormat="1" x14ac:dyDescent="0.25"/>
    <row r="812" s="23" customFormat="1" x14ac:dyDescent="0.25"/>
    <row r="813" s="23" customFormat="1" x14ac:dyDescent="0.25"/>
    <row r="814" s="23" customFormat="1" x14ac:dyDescent="0.25"/>
    <row r="815" s="23" customFormat="1" x14ac:dyDescent="0.25"/>
    <row r="816" s="23" customFormat="1" x14ac:dyDescent="0.25"/>
    <row r="817" s="23" customFormat="1" x14ac:dyDescent="0.25"/>
    <row r="818" s="23" customFormat="1" x14ac:dyDescent="0.25"/>
    <row r="819" s="23" customFormat="1" x14ac:dyDescent="0.25"/>
    <row r="820" s="23" customFormat="1" x14ac:dyDescent="0.25"/>
    <row r="821" s="23" customFormat="1" x14ac:dyDescent="0.25"/>
    <row r="822" s="23" customFormat="1" x14ac:dyDescent="0.25"/>
    <row r="823" s="23" customFormat="1" x14ac:dyDescent="0.25"/>
    <row r="824" s="23" customFormat="1" x14ac:dyDescent="0.25"/>
    <row r="825" s="23" customFormat="1" x14ac:dyDescent="0.25"/>
    <row r="826" s="23" customFormat="1" x14ac:dyDescent="0.25"/>
    <row r="827" s="23" customFormat="1" x14ac:dyDescent="0.25"/>
    <row r="828" s="23" customFormat="1" x14ac:dyDescent="0.25"/>
    <row r="829" s="23" customFormat="1" x14ac:dyDescent="0.25"/>
    <row r="830" s="23" customFormat="1" x14ac:dyDescent="0.25"/>
    <row r="831" s="23" customFormat="1" x14ac:dyDescent="0.25"/>
    <row r="832" s="23" customFormat="1" x14ac:dyDescent="0.25"/>
    <row r="833" s="23" customFormat="1" x14ac:dyDescent="0.25"/>
    <row r="834" s="23" customFormat="1" x14ac:dyDescent="0.25"/>
    <row r="835" s="23" customFormat="1" x14ac:dyDescent="0.25"/>
    <row r="836" s="23" customFormat="1" x14ac:dyDescent="0.25"/>
    <row r="837" s="23" customFormat="1" x14ac:dyDescent="0.25"/>
    <row r="838" s="23" customFormat="1" x14ac:dyDescent="0.25"/>
    <row r="839" s="23" customFormat="1" x14ac:dyDescent="0.25"/>
    <row r="840" s="23" customFormat="1" x14ac:dyDescent="0.25"/>
    <row r="841" s="23" customFormat="1" x14ac:dyDescent="0.25"/>
    <row r="842" s="23" customFormat="1" x14ac:dyDescent="0.25"/>
    <row r="843" s="23" customFormat="1" x14ac:dyDescent="0.25"/>
    <row r="844" s="23" customFormat="1" x14ac:dyDescent="0.25"/>
    <row r="845" s="23" customFormat="1" x14ac:dyDescent="0.25"/>
    <row r="846" s="23" customFormat="1" x14ac:dyDescent="0.25"/>
    <row r="847" s="23" customFormat="1" x14ac:dyDescent="0.25"/>
    <row r="848" s="23" customFormat="1" x14ac:dyDescent="0.25"/>
    <row r="849" s="23" customFormat="1" x14ac:dyDescent="0.25"/>
    <row r="850" s="23" customFormat="1" x14ac:dyDescent="0.25"/>
    <row r="851" s="23" customFormat="1" x14ac:dyDescent="0.25"/>
    <row r="852" s="23" customFormat="1" x14ac:dyDescent="0.25"/>
    <row r="853" s="23" customFormat="1" x14ac:dyDescent="0.25"/>
    <row r="854" s="23" customFormat="1" x14ac:dyDescent="0.25"/>
    <row r="855" s="23" customFormat="1" x14ac:dyDescent="0.25"/>
    <row r="856" s="23" customFormat="1" x14ac:dyDescent="0.25"/>
    <row r="857" s="23" customFormat="1" x14ac:dyDescent="0.25"/>
    <row r="858" s="23" customFormat="1" x14ac:dyDescent="0.25"/>
    <row r="859" s="23" customFormat="1" x14ac:dyDescent="0.25"/>
    <row r="860" s="23" customFormat="1" x14ac:dyDescent="0.25"/>
    <row r="861" s="23" customFormat="1" x14ac:dyDescent="0.25"/>
    <row r="862" s="23" customFormat="1" x14ac:dyDescent="0.25"/>
    <row r="863" s="23" customFormat="1" x14ac:dyDescent="0.25"/>
    <row r="864" s="23" customFormat="1" x14ac:dyDescent="0.25"/>
    <row r="865" s="23" customFormat="1" x14ac:dyDescent="0.25"/>
  </sheetData>
  <sheetProtection algorithmName="SHA-512" hashValue="GPLIEpn3/hyIZZuanv31q4z3mrTGRWGNQUuKtUiVyyZl18ZLXWYNjzFlud8lUWBhQYlAy84aDrAstHShtBi3lA==" saltValue="3A5S3bN4aLyjEn/l4dI8vQ==" spinCount="100000" sheet="1" selectLockedCells="1"/>
  <mergeCells count="132">
    <mergeCell ref="D166:E166"/>
    <mergeCell ref="B167:H167"/>
    <mergeCell ref="B165:E165"/>
    <mergeCell ref="B159:E159"/>
    <mergeCell ref="D160:E160"/>
    <mergeCell ref="B161:H161"/>
    <mergeCell ref="B31:D31"/>
    <mergeCell ref="F31:G31"/>
    <mergeCell ref="B32:D32"/>
    <mergeCell ref="F32:G32"/>
    <mergeCell ref="B33:D33"/>
    <mergeCell ref="B104:H104"/>
    <mergeCell ref="B105:E105"/>
    <mergeCell ref="B106:E106"/>
    <mergeCell ref="D111:E111"/>
    <mergeCell ref="D107:E107"/>
    <mergeCell ref="B108:H108"/>
    <mergeCell ref="B109:E109"/>
    <mergeCell ref="B110:E110"/>
    <mergeCell ref="F33:G33"/>
    <mergeCell ref="B37:D37"/>
    <mergeCell ref="F37:G37"/>
    <mergeCell ref="B6:H13"/>
    <mergeCell ref="B2:H2"/>
    <mergeCell ref="B4:H4"/>
    <mergeCell ref="B26:E27"/>
    <mergeCell ref="B28:G28"/>
    <mergeCell ref="B29:D29"/>
    <mergeCell ref="B30:D30"/>
    <mergeCell ref="F24:G24"/>
    <mergeCell ref="F17:G23"/>
    <mergeCell ref="F15:G16"/>
    <mergeCell ref="B15:D16"/>
    <mergeCell ref="B17:D17"/>
    <mergeCell ref="B18:D18"/>
    <mergeCell ref="B19:D19"/>
    <mergeCell ref="B20:D20"/>
    <mergeCell ref="F29:G29"/>
    <mergeCell ref="F30:G30"/>
    <mergeCell ref="B21:D21"/>
    <mergeCell ref="B22:D22"/>
    <mergeCell ref="B23:D23"/>
    <mergeCell ref="D130:E130"/>
    <mergeCell ref="B131:H131"/>
    <mergeCell ref="B127:H127"/>
    <mergeCell ref="B129:E129"/>
    <mergeCell ref="D126:E126"/>
    <mergeCell ref="B163:C163"/>
    <mergeCell ref="D163:G163"/>
    <mergeCell ref="B115:C115"/>
    <mergeCell ref="D115:G115"/>
    <mergeCell ref="B157:C157"/>
    <mergeCell ref="D157:G157"/>
    <mergeCell ref="B133:E133"/>
    <mergeCell ref="D134:E134"/>
    <mergeCell ref="B135:H135"/>
    <mergeCell ref="B125:E125"/>
    <mergeCell ref="B117:E117"/>
    <mergeCell ref="D118:E118"/>
    <mergeCell ref="B123:H123"/>
    <mergeCell ref="B119:H119"/>
    <mergeCell ref="B121:E121"/>
    <mergeCell ref="B94:E94"/>
    <mergeCell ref="B102:E102"/>
    <mergeCell ref="D103:E103"/>
    <mergeCell ref="D99:E99"/>
    <mergeCell ref="B100:H100"/>
    <mergeCell ref="D95:E95"/>
    <mergeCell ref="B96:H96"/>
    <mergeCell ref="B98:E98"/>
    <mergeCell ref="B112:H112"/>
    <mergeCell ref="D85:E85"/>
    <mergeCell ref="B88:E88"/>
    <mergeCell ref="D81:E81"/>
    <mergeCell ref="B84:E84"/>
    <mergeCell ref="D122:E122"/>
    <mergeCell ref="B43:H43"/>
    <mergeCell ref="B56:H56"/>
    <mergeCell ref="D52:G52"/>
    <mergeCell ref="C45:E48"/>
    <mergeCell ref="B90:H90"/>
    <mergeCell ref="B86:H86"/>
    <mergeCell ref="B82:H82"/>
    <mergeCell ref="B92:C92"/>
    <mergeCell ref="D92:G92"/>
    <mergeCell ref="B34:D34"/>
    <mergeCell ref="D74:G74"/>
    <mergeCell ref="B76:E76"/>
    <mergeCell ref="D77:E77"/>
    <mergeCell ref="B78:H78"/>
    <mergeCell ref="B60:H60"/>
    <mergeCell ref="F34:G34"/>
    <mergeCell ref="B35:D35"/>
    <mergeCell ref="F35:G35"/>
    <mergeCell ref="B36:D36"/>
    <mergeCell ref="F36:G36"/>
    <mergeCell ref="B58:E58"/>
    <mergeCell ref="D59:E59"/>
    <mergeCell ref="B52:C52"/>
    <mergeCell ref="B54:E54"/>
    <mergeCell ref="D55:E55"/>
    <mergeCell ref="B38:D38"/>
    <mergeCell ref="F38:G38"/>
    <mergeCell ref="B39:D39"/>
    <mergeCell ref="F39:G39"/>
    <mergeCell ref="B70:E70"/>
    <mergeCell ref="D71:E71"/>
    <mergeCell ref="B72:H72"/>
    <mergeCell ref="B66:E66"/>
    <mergeCell ref="D67:E67"/>
    <mergeCell ref="B68:H68"/>
    <mergeCell ref="B62:E62"/>
    <mergeCell ref="D63:E63"/>
    <mergeCell ref="B64:H64"/>
    <mergeCell ref="B153:E153"/>
    <mergeCell ref="D154:E154"/>
    <mergeCell ref="B155:H155"/>
    <mergeCell ref="B149:E149"/>
    <mergeCell ref="D150:E150"/>
    <mergeCell ref="B151:H151"/>
    <mergeCell ref="B145:E145"/>
    <mergeCell ref="D146:E146"/>
    <mergeCell ref="B147:H147"/>
    <mergeCell ref="B141:E141"/>
    <mergeCell ref="D142:E142"/>
    <mergeCell ref="B143:H143"/>
    <mergeCell ref="B137:E137"/>
    <mergeCell ref="D138:E138"/>
    <mergeCell ref="B139:H139"/>
    <mergeCell ref="B74:C74"/>
    <mergeCell ref="B80:E80"/>
    <mergeCell ref="D89:E89"/>
  </mergeCells>
  <pageMargins left="0.27559055118110237" right="0.15748031496062992" top="0.23622047244094491" bottom="0.51181102362204722" header="0.15748031496062992" footer="0.31496062992125984"/>
  <pageSetup paperSize="9" scale="85"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$F$24</xm:f>
              </x14:cfvo>
              <x14:cfvo type="num" gte="0">
                <xm:f>$F$24</xm:f>
              </x14:cfvo>
              <x14:cfIcon iconSet="3Symbols" iconId="2"/>
              <x14:cfIcon iconSet="3Symbols" iconId="2"/>
              <x14:cfIcon iconSet="3Symbols" iconId="0"/>
            </x14:iconSet>
          </x14:cfRule>
          <xm:sqref>E24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Contraseña desbloqueo: Enresa-1234</ExpedObservacionesDoc>
    <ExpedEnviarPixelware xmlns="d533bed5-9690-4d30-8b99-7bf4881b3392">true</ExpedEnviarPixelware>
    <ExpedObjeto xmlns="d533bed5-9690-4d30-8b99-7bf4881b3392">Restauración Zona este de la C.N. José Cabrera</ExpedObjeto>
    <ExpedCodigoDoc xmlns="d533bed5-9690-4d30-8b99-7bf4881b3392">CO-TA-24-011</ExpedCodigoDoc>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C2AAC640-A861-43B3-BB4F-DE3C33DCAFD3}"/>
</file>

<file path=customXml/itemProps2.xml><?xml version="1.0" encoding="utf-8"?>
<ds:datastoreItem xmlns:ds="http://schemas.openxmlformats.org/officeDocument/2006/customXml" ds:itemID="{A7DD6242-4838-4A14-AB2B-6C75D8E92C2A}"/>
</file>

<file path=customXml/itemProps3.xml><?xml version="1.0" encoding="utf-8"?>
<ds:datastoreItem xmlns:ds="http://schemas.openxmlformats.org/officeDocument/2006/customXml" ds:itemID="{31D6C964-EA6D-4F4D-AE5B-8EE11DF34A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dc:title>
  <dc:creator>Almoguera Sanmiguel, Aurelio José</dc:creator>
  <cp:lastModifiedBy>Domínguez Casals, Francisco Javier</cp:lastModifiedBy>
  <cp:lastPrinted>2023-12-14T13:12:58Z</cp:lastPrinted>
  <dcterms:created xsi:type="dcterms:W3CDTF">2023-01-31T12:44:50Z</dcterms:created>
  <dcterms:modified xsi:type="dcterms:W3CDTF">2024-07-24T08:42:09Z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