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166925"/>
  <mc:AlternateContent xmlns:mc="http://schemas.openxmlformats.org/markup-compatibility/2006">
    <mc:Choice Requires="x15">
      <x15ac:absPath xmlns:x15ac="http://schemas.microsoft.com/office/spreadsheetml/2010/11/ac" url="https://enresa.sharepoint.com/sites/dpto.compraseinversiones/Shared Documents/UContratación/03 LICITACIONES NO SARA/2024/TA/SIMPLIFICADO/CO-TA-24-016 P Obra desmantelamiento STEL CIEMAT/1_vf/"/>
    </mc:Choice>
  </mc:AlternateContent>
  <xr:revisionPtr revIDLastSave="0" documentId="8_{8AE31A09-2C8E-436B-B952-8424AFCFD750}" xr6:coauthVersionLast="47" xr6:coauthVersionMax="47" xr10:uidLastSave="{00000000-0000-0000-0000-000000000000}"/>
  <workbookProtection workbookAlgorithmName="SHA-512" workbookHashValue="6Ivp3xFuTui/23RnlQ/mUhCitMaJjJRIe5ekRSknaL5QmrGmaUpiogg4FzNzAhygSpdrxj+h1n88HRnqr0QbFA==" workbookSaltValue="8YWn5LYAXRyUpftp/ZUAPQ==" workbookSpinCount="100000" lockStructure="1"/>
  <bookViews>
    <workbookView xWindow="-120" yWindow="-120" windowWidth="29040" windowHeight="17520" tabRatio="342" activeTab="1" xr2:uid="{71640336-B4D4-43DA-A6F1-E4B10CDEEE0A}"/>
  </bookViews>
  <sheets>
    <sheet name="Instrucciones" sheetId="21" r:id="rId1"/>
    <sheet name="Modelo de oferta económica" sheetId="1" r:id="rId2"/>
  </sheets>
  <definedNames>
    <definedName name="_Hlk113442285" localSheetId="0">Instrucciones!#REF!</definedName>
    <definedName name="_Hlk113442285" localSheetId="1">'Modelo de oferta económica'!#REF!</definedName>
    <definedName name="_Hlk119490985" localSheetId="0">Instrucciones!#REF!</definedName>
    <definedName name="_Hlk119490985" localSheetId="1">'Modelo de oferta económica'!#REF!</definedName>
    <definedName name="_Hlk119568242" localSheetId="0">Instrucciones!#REF!</definedName>
    <definedName name="_Hlk119568242" localSheetId="1">'Modelo de oferta económica'!#REF!</definedName>
    <definedName name="_Hlk119914996" localSheetId="0">Instrucciones!#REF!</definedName>
    <definedName name="_Hlk119914996" localSheetId="1">'Modelo de oferta económica'!#REF!</definedName>
    <definedName name="_Toc125653035" localSheetId="0">Instrucciones!#REF!</definedName>
    <definedName name="_Toc125653035" localSheetId="1">'Modelo de oferta económica'!#REF!</definedName>
    <definedName name="_Toc125653036" localSheetId="0">Instrucciones!#REF!</definedName>
    <definedName name="_Toc125653036" localSheetId="1">'Modelo de oferta económica'!#REF!</definedName>
    <definedName name="_Toc125653037" localSheetId="0">Instrucciones!#REF!</definedName>
    <definedName name="_Toc125653037" localSheetId="1">'Modelo de oferta económica'!#REF!</definedName>
    <definedName name="_Toc125653038" localSheetId="0">Instrucciones!#REF!</definedName>
    <definedName name="_Toc125653038" localSheetId="1">'Modelo de oferta económica'!#REF!</definedName>
    <definedName name="_Toc125653039" localSheetId="0">Instrucciones!#REF!</definedName>
    <definedName name="_Toc125653039" localSheetId="1">'Modelo de oferta económica'!#REF!</definedName>
    <definedName name="_Toc125653040" localSheetId="0">Instrucciones!#REF!</definedName>
    <definedName name="_Toc125653040" localSheetId="1">'Modelo de oferta económica'!#REF!</definedName>
    <definedName name="_Toc125653041" localSheetId="0">Instrucciones!#REF!</definedName>
    <definedName name="_Toc125653041" localSheetId="1">'Modelo de oferta económica'!#REF!</definedName>
    <definedName name="_Toc125653042" localSheetId="0">Instrucciones!#REF!</definedName>
    <definedName name="_Toc125653042" localSheetId="1">'Modelo de oferta económica'!#REF!</definedName>
    <definedName name="_Toc125653043" localSheetId="0">Instrucciones!#REF!</definedName>
    <definedName name="_Toc125653043" localSheetId="1">'Modelo de oferta económica'!#REF!</definedName>
    <definedName name="_Toc125653044" localSheetId="0">Instrucciones!#REF!</definedName>
    <definedName name="_Toc125653044" localSheetId="1">'Modelo de oferta económica'!#REF!</definedName>
    <definedName name="_Toc125653045" localSheetId="0">Instrucciones!#REF!</definedName>
    <definedName name="_Toc125653045" localSheetId="1">'Modelo de oferta económica'!#REF!</definedName>
    <definedName name="_Toc125653046" localSheetId="0">Instrucciones!#REF!</definedName>
    <definedName name="_Toc125653046" localSheetId="1">'Modelo de oferta económica'!#REF!</definedName>
    <definedName name="_Toc125653047" localSheetId="0">Instrucciones!#REF!</definedName>
    <definedName name="_Toc125653047" localSheetId="1">'Modelo de oferta económica'!#REF!</definedName>
    <definedName name="_Toc125653048" localSheetId="0">Instrucciones!#REF!</definedName>
    <definedName name="_Toc125653048" localSheetId="1">'Modelo de oferta económica'!#REF!</definedName>
    <definedName name="_Toc125653049" localSheetId="0">Instrucciones!#REF!</definedName>
    <definedName name="_Toc125653049" localSheetId="1">'Modelo de oferta económica'!#REF!</definedName>
    <definedName name="_Toc125653050" localSheetId="0">Instrucciones!#REF!</definedName>
    <definedName name="_Toc125653050" localSheetId="1">'Modelo de oferta económica'!#REF!</definedName>
    <definedName name="_Toc125653051" localSheetId="0">Instrucciones!#REF!</definedName>
    <definedName name="_Toc125653051" localSheetId="1">'Modelo de oferta económica'!$B$17</definedName>
    <definedName name="_xlnm.Print_Area" localSheetId="0">Instrucciones!$A$1:$S$20</definedName>
    <definedName name="_xlnm.Print_Area" localSheetId="1">'Modelo de oferta económica'!$B$2:$H$222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30" i="1" l="1"/>
  <c r="H131" i="1" s="1"/>
  <c r="I131" i="1"/>
  <c r="J58" i="1"/>
  <c r="H59" i="1" s="1"/>
  <c r="I59" i="1"/>
  <c r="I49" i="1" l="1"/>
  <c r="I179" i="1" l="1"/>
  <c r="J178" i="1"/>
  <c r="H179" i="1" s="1"/>
  <c r="I175" i="1"/>
  <c r="J174" i="1"/>
  <c r="H175" i="1" s="1"/>
  <c r="I171" i="1" l="1"/>
  <c r="J170" i="1"/>
  <c r="H171" i="1" s="1"/>
  <c r="I165" i="1"/>
  <c r="J164" i="1"/>
  <c r="H165" i="1" s="1"/>
  <c r="I161" i="1"/>
  <c r="J160" i="1"/>
  <c r="H161" i="1" s="1"/>
  <c r="I157" i="1"/>
  <c r="I154" i="1" s="1"/>
  <c r="I20" i="1" s="1"/>
  <c r="J156" i="1"/>
  <c r="H157" i="1" s="1"/>
  <c r="I151" i="1"/>
  <c r="J150" i="1"/>
  <c r="H151" i="1" s="1"/>
  <c r="I147" i="1"/>
  <c r="J146" i="1"/>
  <c r="H147" i="1" s="1"/>
  <c r="I143" i="1"/>
  <c r="J142" i="1"/>
  <c r="H143" i="1" s="1"/>
  <c r="I139" i="1"/>
  <c r="J138" i="1"/>
  <c r="H139" i="1" s="1"/>
  <c r="I135" i="1"/>
  <c r="J134" i="1"/>
  <c r="H135" i="1" s="1"/>
  <c r="I127" i="1"/>
  <c r="J126" i="1"/>
  <c r="H127" i="1" s="1"/>
  <c r="I123" i="1"/>
  <c r="J122" i="1"/>
  <c r="H123" i="1" s="1"/>
  <c r="I119" i="1"/>
  <c r="J118" i="1"/>
  <c r="H119" i="1" s="1"/>
  <c r="I115" i="1"/>
  <c r="J114" i="1"/>
  <c r="H115" i="1" s="1"/>
  <c r="I111" i="1"/>
  <c r="J110" i="1"/>
  <c r="H111" i="1" s="1"/>
  <c r="I107" i="1"/>
  <c r="J106" i="1"/>
  <c r="H107" i="1" s="1"/>
  <c r="I103" i="1"/>
  <c r="J102" i="1"/>
  <c r="H103" i="1" s="1"/>
  <c r="I99" i="1"/>
  <c r="J98" i="1"/>
  <c r="H99" i="1" s="1"/>
  <c r="I95" i="1"/>
  <c r="J94" i="1"/>
  <c r="H95" i="1" s="1"/>
  <c r="I83" i="1"/>
  <c r="J82" i="1"/>
  <c r="H83" i="1" s="1"/>
  <c r="I79" i="1"/>
  <c r="J78" i="1"/>
  <c r="H79" i="1" s="1"/>
  <c r="I75" i="1"/>
  <c r="J74" i="1"/>
  <c r="H75" i="1" s="1"/>
  <c r="I71" i="1"/>
  <c r="J70" i="1"/>
  <c r="H71" i="1" s="1"/>
  <c r="I67" i="1"/>
  <c r="J66" i="1"/>
  <c r="H67" i="1" s="1"/>
  <c r="I63" i="1"/>
  <c r="J62" i="1"/>
  <c r="H63" i="1" s="1"/>
  <c r="I53" i="1"/>
  <c r="I46" i="1" s="1"/>
  <c r="I18" i="1" s="1"/>
  <c r="E18" i="1" s="1"/>
  <c r="J52" i="1"/>
  <c r="H53" i="1" s="1"/>
  <c r="J48" i="1"/>
  <c r="H49" i="1" s="1"/>
  <c r="H46" i="1" s="1"/>
  <c r="H154" i="1" l="1"/>
  <c r="E20" i="1" s="1"/>
  <c r="J220" i="1"/>
  <c r="H221" i="1" s="1"/>
  <c r="H218" i="1" s="1"/>
  <c r="I207" i="1" l="1"/>
  <c r="J206" i="1"/>
  <c r="H207" i="1" s="1"/>
  <c r="J214" i="1"/>
  <c r="H215" i="1" s="1"/>
  <c r="J210" i="1"/>
  <c r="H211" i="1" s="1"/>
  <c r="I221" i="1"/>
  <c r="I218" i="1" s="1"/>
  <c r="I215" i="1"/>
  <c r="I211" i="1"/>
  <c r="I22" i="1" l="1"/>
  <c r="E22" i="1" s="1"/>
  <c r="I203" i="1"/>
  <c r="J202" i="1"/>
  <c r="H203" i="1" s="1"/>
  <c r="I199" i="1"/>
  <c r="J198" i="1"/>
  <c r="H199" i="1" s="1"/>
  <c r="I195" i="1"/>
  <c r="J194" i="1"/>
  <c r="H195" i="1" s="1"/>
  <c r="I191" i="1"/>
  <c r="J190" i="1"/>
  <c r="H191" i="1" s="1"/>
  <c r="I187" i="1"/>
  <c r="J186" i="1"/>
  <c r="H187" i="1" s="1"/>
  <c r="J182" i="1" l="1"/>
  <c r="H183" i="1" s="1"/>
  <c r="H168" i="1" s="1"/>
  <c r="I183" i="1"/>
  <c r="J86" i="1"/>
  <c r="H87" i="1" s="1"/>
  <c r="I87" i="1"/>
  <c r="J90" i="1"/>
  <c r="H91" i="1" s="1"/>
  <c r="I91" i="1"/>
  <c r="I168" i="1" l="1"/>
  <c r="I21" i="1" s="1"/>
  <c r="E21" i="1" s="1"/>
  <c r="I170" i="1"/>
  <c r="I169" i="1" s="1"/>
  <c r="I56" i="1"/>
  <c r="I19" i="1" s="1"/>
  <c r="E19" i="1" s="1"/>
  <c r="H56" i="1"/>
  <c r="E23" i="1" l="1"/>
  <c r="I23" i="1" s="1"/>
</calcChain>
</file>

<file path=xl/sharedStrings.xml><?xml version="1.0" encoding="utf-8"?>
<sst xmlns="http://schemas.openxmlformats.org/spreadsheetml/2006/main" count="380" uniqueCount="179">
  <si>
    <t>Partida</t>
  </si>
  <si>
    <t>Precio Unitario</t>
  </si>
  <si>
    <t>Medición</t>
  </si>
  <si>
    <t>Importe</t>
  </si>
  <si>
    <t>m</t>
  </si>
  <si>
    <t>SEGURIDAD Y SALUD</t>
  </si>
  <si>
    <t>TOTAL PROYECTO</t>
  </si>
  <si>
    <t>Importe (€)</t>
  </si>
  <si>
    <t>MODELO DE OFERTA ECONÓMICA</t>
  </si>
  <si>
    <t>D/Dª……………………… con domicilio en.…………………., enterado de la convocatoria de procedimiento de licitación para la contratación del suministro/servicio de ………………………………………….., expediente nº………….., y de las condiciones que regirán en el mismo y conforme con su contenido, se compromete en nombre …….. (propio o de la empresa)………, con N.I.F…….., según poder……. (se hará constar apoderamiento) a la ejecución del contrato con sujeción a las condiciones y requisitos exigidos y con las condiciones técnicas indicadas en la oferta presentada, por el importe siguiente:</t>
  </si>
  <si>
    <t>TOTAL, PRECIO OFERTADO (IVA Excluido)</t>
  </si>
  <si>
    <t>¿Tiene previsto subcontratar?</t>
  </si>
  <si>
    <t>SÍ*</t>
  </si>
  <si>
    <t>NO</t>
  </si>
  <si>
    <t>*En caso afirmativo, indicar el importe y alcance de la/s partida/s subcontratada/s, así como la denominación social o perfil empresarial de la/s empresa/s subcontratista/s:</t>
  </si>
  <si>
    <t>Actuación/Actividad a subcontratar</t>
  </si>
  <si>
    <t>Importe a subcontratar</t>
  </si>
  <si>
    <t>Empresa subcontratista</t>
  </si>
  <si>
    <t>Precio Máximo de Licitación
 IVA EXCLUIDO</t>
  </si>
  <si>
    <t>Instrucciones para cumplimentar el archivo Excel de presentación de oferta económica</t>
  </si>
  <si>
    <r>
      <t xml:space="preserve">     •En la última línea del resumen general, cuando el archivo detecta que la oferta final supera el valor del presupuesto máximo de licitación se visualizará la leyenda </t>
    </r>
    <r>
      <rPr>
        <sz val="11"/>
        <color rgb="FFFF0000"/>
        <rFont val="Calibri"/>
        <family val="2"/>
        <scheme val="minor"/>
      </rPr>
      <t xml:space="preserve">"El precio ofertado supera el Presupuesto Máximo de Licitación, oferta </t>
    </r>
    <r>
      <rPr>
        <b/>
        <sz val="11"/>
        <color rgb="FFFF0000"/>
        <rFont val="Calibri"/>
        <family val="2"/>
        <scheme val="minor"/>
      </rPr>
      <t>NO ADMISIBLE</t>
    </r>
    <r>
      <rPr>
        <sz val="11"/>
        <color rgb="FFFF0000"/>
        <rFont val="Calibri"/>
        <family val="2"/>
        <scheme val="minor"/>
      </rPr>
      <t xml:space="preserve">" </t>
    </r>
  </si>
  <si>
    <t>-El licitador solo rellenará las celdas en naranja de la pestaña "Modelo de oferta Económica", que se corresponden con el importe ofertado de cada precio unitario y partida alzada de cada una de las partidas. El archivo calcula automaticamente el importe total.</t>
  </si>
  <si>
    <t>-El importe de cada precio unitario y partida alzada debe incluir la parte correspondiente de gastos generales y el beneficio industrial. Los importes NO deben incluir el IVA.</t>
  </si>
  <si>
    <t>Una vez completado el archivo el licitador deberá convertir a formato PDF todas las hojas de la pestaña "Modelo de oferta económica", firmar electrónicamente el documento e incorporarlo al Archivo electrónico C de su proposición, junto con el archivo en formato Excel y el resto de documentos incluidos en el anexo al PCA.
En caso de no coincidencia entre lo indicado en el archivo Excel y el archivo PDF, primará el documento PDF firmado electronicamente.</t>
  </si>
  <si>
    <t>-La hoja deberá incluir en cada celda naranja un único importe y el archivo automaticamente redondeará a dos decimales.</t>
  </si>
  <si>
    <t>ANEXO 5</t>
  </si>
  <si>
    <t>001</t>
  </si>
  <si>
    <t>002</t>
  </si>
  <si>
    <t>003</t>
  </si>
  <si>
    <t>004</t>
  </si>
  <si>
    <t>005</t>
  </si>
  <si>
    <t>006</t>
  </si>
  <si>
    <t>007</t>
  </si>
  <si>
    <t>008</t>
  </si>
  <si>
    <t>009</t>
  </si>
  <si>
    <t>010</t>
  </si>
  <si>
    <t>011</t>
  </si>
  <si>
    <t>012</t>
  </si>
  <si>
    <t>013</t>
  </si>
  <si>
    <t>015</t>
  </si>
  <si>
    <t>016</t>
  </si>
  <si>
    <t>017</t>
  </si>
  <si>
    <t>018</t>
  </si>
  <si>
    <t>019</t>
  </si>
  <si>
    <t>m²</t>
  </si>
  <si>
    <t>ud</t>
  </si>
  <si>
    <t>020</t>
  </si>
  <si>
    <t>021</t>
  </si>
  <si>
    <t>022</t>
  </si>
  <si>
    <t>023</t>
  </si>
  <si>
    <t>024</t>
  </si>
  <si>
    <t>025</t>
  </si>
  <si>
    <t>026</t>
  </si>
  <si>
    <t>027</t>
  </si>
  <si>
    <t>028</t>
  </si>
  <si>
    <t>029</t>
  </si>
  <si>
    <t>030</t>
  </si>
  <si>
    <t>031</t>
  </si>
  <si>
    <t>032</t>
  </si>
  <si>
    <t>033</t>
  </si>
  <si>
    <t>034</t>
  </si>
  <si>
    <t>035</t>
  </si>
  <si>
    <t>036</t>
  </si>
  <si>
    <t>037</t>
  </si>
  <si>
    <t>038</t>
  </si>
  <si>
    <t>039</t>
  </si>
  <si>
    <t>040</t>
  </si>
  <si>
    <t>041</t>
  </si>
  <si>
    <t>042</t>
  </si>
  <si>
    <t>014</t>
  </si>
  <si>
    <t>Y para que conste, firmo la presente declaración en …................….......... a…..de…………...... 2024.</t>
  </si>
  <si>
    <t>ACTIVIDADES PREVIAS Y AUXILIARES</t>
  </si>
  <si>
    <t>-A modo de alerta, en la columna "E" de la pestaña "Modelo de oferta económica" aparecerá una leyenda en color rojo en las filas en las que exista algún error de cumplimentación, en los casos siguientes:</t>
  </si>
  <si>
    <t>PROYECTO DE OBRA DESMANTELAMIENTO INSTALACIÓN STEL</t>
  </si>
  <si>
    <t>CAPÍTULO 1</t>
  </si>
  <si>
    <t>CAPÍTULO 2</t>
  </si>
  <si>
    <t>CAPÍTULO 3</t>
  </si>
  <si>
    <t>CAPÍTULO 4</t>
  </si>
  <si>
    <t>CAPÍTULO 5</t>
  </si>
  <si>
    <t>TOTAL CAPÍTULO 1 - ACTIVIDADES PREVIAS Y AUXILIARES</t>
  </si>
  <si>
    <t>P.A.</t>
  </si>
  <si>
    <t>Precio</t>
  </si>
  <si>
    <t>Preparación y organización de la zona de obra</t>
  </si>
  <si>
    <t>Partida alzada de abono íntegro. Incluye las tareas preparatorias para el acondicionamiento de las áreas en las que se realizarán los trabajos, como son: acopios, rutas de acceso, rutas de movimiento de residuos. Incluye la preparación de zonas dentro de la instalación STEL para la realización de trabajos, acondicionamiento de materiales o acopio temporal (se incluye el material plástico para protección), el descargo de líneas eléctricas y de proceso, la apertura de huecos para facilitar el acceso al interior del STEL de la maquinaria necesaria para la ejecución de los trabajos y la retirada de aquellos elementos necesarios para facilitar el acceso al cubeto, tales como la escalera de acceso a la entrada. Se incluye también la reposición de servicios y vías de acceso de las zonas de trabajo.</t>
  </si>
  <si>
    <t>Documentación y registros</t>
  </si>
  <si>
    <t>Partida alzada de abono íntegro. Incluye la generación de toda la documentación y registros derivados de la ejecución de los trabajos, incluyendo al menos: Programa detallado de las actividades, Plan de Calidad, Plan de Gestión de Residuos de Construcción y Demolición, Plan de Seguridad y Salud, procedimientos de ejecución, toda la gestión documental de los residuos generados y la documentación as built.</t>
  </si>
  <si>
    <t>TOTAL CAPÍTULO 2 - ACTIVIDADES DE DESMANTELAMIENTO DEL STEL</t>
  </si>
  <si>
    <t>ACTIVIDADES DE DESMANTELAMIENTO DEL STEL</t>
  </si>
  <si>
    <t>Desmontaje de tanques GRG y jaulas metálicas</t>
  </si>
  <si>
    <t>Incluye la descontaminación previa de los elementos en sus superficies accesibles de acuerdo a los procedimientos establecidos, el marcado de las líneas de corte, la segmentación de los elementos con herramientas de corte en frío, la fijación de la contaminación mediante la aplicación de pintura en caso de contaminación desprendible remanente y la carga de los elementos segmentados en contenedores designados por Enresa. Incluye los tiempos de espera para llevar a cabo las medidas radiológicas necesarias.</t>
  </si>
  <si>
    <t>Desmontaje de tanques horizontales</t>
  </si>
  <si>
    <t>Desmontaje de tanques verticales</t>
  </si>
  <si>
    <t>Desmontaje de válvulas, accesorios e instrumentos</t>
  </si>
  <si>
    <t>Incluye la desconexión y taponado de las conducciones de entrada y salida, la descontaminación previa de los elementos en sus superficies accesibles de acuerdo a los procedimientos establecidos y el desmontaje y la carga de los elementos en contenedores designados por Enresa. Incluye la retirada del medio filtrante de los filtros y su embolsado para posterior gestión de acuerdo a su procedimiento específico. Incluye los tiempos de espera para llevar a cabo las medidas radiológicas necesarias.</t>
  </si>
  <si>
    <t>Desmontaje de bombas</t>
  </si>
  <si>
    <t>Incluye la desconexión y taponado de las conducciones de entrada y salida, la descontaminación previa de los elementos en sus superficies accesibles de acuerdo a los procedimientos establecidos y el desmontaje y la carga de los elementos en contenedores designados por Enresa. Incluye los tiempos de espera para llevar a cabo las medidas radiológicas necesarias.</t>
  </si>
  <si>
    <t>Desmontaje de tuberías de cobre</t>
  </si>
  <si>
    <t>Incluye la descontaminación previa de los elementos en sus superficies accesibles de acuerdo a los procedimientos establecidos, la segmentación mediante herramientas de corte en frío que proporcionen el sellado de los extremos de los elementos segmentados, el desmontaje y la carga de los elementos en contenedores designados por Enresa. Incluye los tiempos de espera para llevar a cabo las medidas radiológicas necesarias.</t>
  </si>
  <si>
    <t>Desmontaje de tuberías de polietileno</t>
  </si>
  <si>
    <t>Desmontaje de luminarias</t>
  </si>
  <si>
    <t>Desmontaje de luminaria interior situada a menos de 3 m de altura en pared sin deteriorar los elementos constructivos a los que pueda estar sujeta, y carga manual sobre camión o contenedor. Incluye descontaminación previa de los elementos.</t>
  </si>
  <si>
    <t>Desmontaje del tramex</t>
  </si>
  <si>
    <t>Desmontaje de las barandillas</t>
  </si>
  <si>
    <t>Desmontaje de instalación eléctrica</t>
  </si>
  <si>
    <t>Desmontaje y descontaminación de soportes metálicos</t>
  </si>
  <si>
    <t>Descontaminación por aspiración de cubeto y bancadas</t>
  </si>
  <si>
    <t xml:space="preserve">Descontaminación por escarificado del cubeto </t>
  </si>
  <si>
    <t>Excavación de tierras bajo arqueta</t>
  </si>
  <si>
    <t>Descontaminación por picado de zonas contaminadas</t>
  </si>
  <si>
    <t>Desmontaje de la lona de la carpa</t>
  </si>
  <si>
    <t>Desmontaje de vigas de atado y correas de la carpa</t>
  </si>
  <si>
    <t>Desmontaje de pórtico de la carpa</t>
  </si>
  <si>
    <t>Transporte de cualquier material clasificado como potencialmente desclasificable o RBBA a través de las distintas instalaciones de la planta para su adecuada gestión. Incluye el medio de transporte adecuado al material transportado. No incluye la primera carga del proceso, pero si las restantes operaciones de carga y todas las operaciones de descarga del material en las diferentes etapas de su procesado. Incluye el transporte y entrega hasta los Almacenes designados en caso de clasificación final como RBBA y el transporte hasta el acopio de material desclasificado en caso de clasificación final como desclasificado y su carga en el camión de expedición. El precio incluye el tiempo de espera en obra durante las operaciones pero no incluye el precio de los contenedores de transporte de los materiales desclasificables.</t>
  </si>
  <si>
    <t>Demolición del cubeto</t>
  </si>
  <si>
    <t>Demolición de muretes y rampa</t>
  </si>
  <si>
    <t>ACONDICIONAMIENTO FINAL</t>
  </si>
  <si>
    <t>TOTAL CAPÍTULO 3 - ACONDICIONAMIENTO FINAL</t>
  </si>
  <si>
    <t>Fresado con aspiración de superficie picada de la losa del cubeto</t>
  </si>
  <si>
    <t>Fresado de superficie picada de la losa del cubeto para tener superficie más lisa y poder medir con equipos de PR.</t>
  </si>
  <si>
    <t>Relleno de demolición con tierras adecuadas</t>
  </si>
  <si>
    <t>Relleno con tierra de préstamo, y compactación en tongadas sucesivas de 25 cm de espesor máximo con medios mecánicos, hasta alcanzar una densidad seca no inferior al 95% de la máxima obtenida en el ensayo Proctor Modificado, realizado según UNE 103501. El precio no incluye la realización del ensayo Proctor Modificado.</t>
  </si>
  <si>
    <t>Mantenimiento de la valla y murete</t>
  </si>
  <si>
    <t>GESTIÓN DE RESIDUOS DE CONSTRUCCIÓN</t>
  </si>
  <si>
    <t>TOTAL CAPÍTULO 4 - GESTIÓN DE RESIDUOS DE CONSTRUCCIÓN</t>
  </si>
  <si>
    <t>Transporte de residuos inertes de hormigón y morteros a vertedero con camión</t>
  </si>
  <si>
    <t>Transporte con camión de residuos inertes de hormigones, morteros y prefabricados producidos en obras de construcción y/o demolición, a vertedero específico, instalación de tratamiento de residuos de construcción y demolición externa a la obra o centro de valorización o eliminación de residuos, situado a 40 km de distancia. El precio incluye el tiempo de espera en obra durante las operaciones de carga, el viaje de ida, la descarga y el viaje de vuelta, pero no incluye la carga en obra.</t>
  </si>
  <si>
    <t>Canon de vertido por entrega de residuos inertes de hormigones, morteros y prefabricados producidos en obras de construcción y/o demolición, en vertedero específico, instalación de tratamiento de residuos de construcción y demolición externa a la obra o centro de valorización o eliminación de residuos. El precio no incluye el transporte.</t>
  </si>
  <si>
    <t>Transporte de residuos de hierro y de acero a vertedero con camión</t>
  </si>
  <si>
    <t>Transporte con camión de residuos inertes metálicos producidos en obras de construcción y/o demolición, a vertedero específico, instalación de tratamiento de residuos de construcción y demolición externa a la obra o centro de valorización o eliminación de residuos, situado a 40 km de distancia. El precio incluye el tiempo de espera en obra durante las operaciones de carga, el viaje de ida, la descarga y el viaje de vuelta, pero no incluye la carga en obra.</t>
  </si>
  <si>
    <t>Canon de vertido por entrega de residuos inertes metálicos producidos en obras de construcción y/o demolición, en vertedero específico, instalación de tratamiento de residuos de construcción y demolición externa a la obra o centro de valorización o eliminación de residuos. El precio no incluye el transporte.</t>
  </si>
  <si>
    <t>Transporte con camión de residuos inertes plásticos producidos en obras de construcción y/o demolición, a vertedero específico, instalación de tratamiento de residuos de construcción y demolición externa a la obra o centro de valorización o eliminación de residuos, situado a 40 km de distancia. El precio incluye el tiempo de espera en obra durante las operaciones de carga, el viaje de ida, la descarga y el viaje de vuelta, pero no incluye la carga en obra.</t>
  </si>
  <si>
    <t>Canon de vertido por entrega de residuos inertes plásticos producidos en obras de construcción y/o demolición, en vertedero específico, instalación de tratamiento de residuos de construcción y demolición externa a la obra o centro de valorización o eliminación de residuos. El precio no incluye el transporte.</t>
  </si>
  <si>
    <t>Transporte de residuos inertes de ladrillos, tejas y materiales cerámicos</t>
  </si>
  <si>
    <t>Transporte con camión de residuos inertes de ladrillos, tejas y materiales cerámicos, producidos en obras de construcción y/o demolición, a vertedero específico, instalación de tratamiento de residuos de construcción y demolición externa a la obra o centro de valorización o eliminación de residuos, situado a 40 km de distancia. El precio incluye el tiempo de espera en obra durante las operaciones de carga, el viaje de ida, la descarga y el viaje de vuelta, pero no incluye la carga en obra.</t>
  </si>
  <si>
    <t>Canon de vertido por entrega de residuos inertes de ladrillos, tejas y materiales cerámicos, producidos en obras de construcción y/o demolición, en vertedero específico, instalación de tratamiento de residuos de construcción y demolición externa a la obra o centro de valorización o eliminación de residuos.</t>
  </si>
  <si>
    <t>Transporte de tierras a gestor autorizado</t>
  </si>
  <si>
    <t>Transporte de tierras con camión de los productos procedentes de la excavación de cualquier tipo de terreno a vertedero específico, instalación de tratamiento de residuos de construcción y demolición externa a la obra o centro de valorización o eliminación de residuos, situado a una distancia no limitada. El precio incluye el tiempo de espera en obra durante las operaciones de carga, el viaje de ida, la descarga y el viaje de vuelta, pero no incluye la carga en obra.</t>
  </si>
  <si>
    <t>Canon de vertido por entrega de tierras procedentes de la excavación, en vertedero específico, instalación de tratamiento de residuos de construcción y demolición externa a la obra o centro de valorización o eliminación de residuos. El precio no incluye el transporte.</t>
  </si>
  <si>
    <t>Transporte de residuos de madera  a vertedero con camión</t>
  </si>
  <si>
    <t>Transporte con camión de residuos inertes de madera producidos en obras de construcción y/o demolición, a vertedero específico, instalación de tratamiento de residuos de construcción y demolición externa a la obra o centro de valorización o eliminación de residuos, situado a 40 km de distancia. El precio incluye el tiempo de espera en obra durante las operaciones de carga, el viaje de ida, la descarga y el viaje de vuelta, pero no incluye la carga en obra.</t>
  </si>
  <si>
    <t>Canon de vertido de residuos inertes de madera a gestor autorizado</t>
  </si>
  <si>
    <t>Canon de vertido por entrega de residuos inertes de madera producidos en obras de construcción y/o demolición, en vertedero específico, instalación de tratamiento de residuos de construcción y demolición externa a la obra o centro de valorización o eliminación de residuos. El precio no incluye el transporte.</t>
  </si>
  <si>
    <t>TOTAL CAPÍTULO 5 - SEGURIDAD Y SALUD</t>
  </si>
  <si>
    <t>Seguridad y Salud</t>
  </si>
  <si>
    <r>
      <t>m</t>
    </r>
    <r>
      <rPr>
        <b/>
        <sz val="8"/>
        <color rgb="FF000000"/>
        <rFont val="Calibri"/>
        <family val="2"/>
      </rPr>
      <t>³</t>
    </r>
  </si>
  <si>
    <t>-El archivo se compone de esta pestaña de instrucciones, y de la pestaña "Modelo de oferta económica" que contiene el resumen del importe total ofertado, el resumen por capítulo y el detalle de cada capítulo con los precios unitarios y las partidas alzadas.</t>
  </si>
  <si>
    <r>
      <t>-</t>
    </r>
    <r>
      <rPr>
        <u/>
        <sz val="11"/>
        <color theme="1"/>
        <rFont val="Calibri"/>
        <family val="2"/>
        <scheme val="minor"/>
      </rPr>
      <t>Se deberán cumplimentar todos los precios unitarios y las partidas alzadas de todos los capítulos.</t>
    </r>
    <r>
      <rPr>
        <sz val="11"/>
        <color theme="1"/>
        <rFont val="Calibri"/>
        <family val="2"/>
        <scheme val="minor"/>
      </rPr>
      <t xml:space="preserve"> </t>
    </r>
    <r>
      <rPr>
        <b/>
        <sz val="11"/>
        <color theme="1"/>
        <rFont val="Calibri"/>
        <family val="2"/>
        <scheme val="minor"/>
      </rPr>
      <t>NO SON ADMISIBLES</t>
    </r>
    <r>
      <rPr>
        <sz val="11"/>
        <color theme="1"/>
        <rFont val="Calibri"/>
        <family val="2"/>
        <scheme val="minor"/>
      </rPr>
      <t xml:space="preserve"> las ofertas que NO</t>
    </r>
    <r>
      <rPr>
        <b/>
        <sz val="11"/>
        <color theme="1"/>
        <rFont val="Calibri"/>
        <family val="2"/>
        <scheme val="minor"/>
      </rPr>
      <t xml:space="preserve"> </t>
    </r>
    <r>
      <rPr>
        <sz val="11"/>
        <color theme="1"/>
        <rFont val="Calibri"/>
        <family val="2"/>
        <scheme val="minor"/>
      </rPr>
      <t xml:space="preserve">estén completas. </t>
    </r>
  </si>
  <si>
    <t>-En cada capítulo el archivo trae de origen las mediciones de cada partida y calculará de forma automática los importes totales por partida, al introducir el licitador los importes de cada precio unitario y partida alzada.</t>
  </si>
  <si>
    <t>-El archivo calcula de forma automática el precio ofertado por el licitador, en base los importes introducidos, sumando a su vez las partidas de cada capítulo.</t>
  </si>
  <si>
    <r>
      <t xml:space="preserve">     </t>
    </r>
    <r>
      <rPr>
        <sz val="11"/>
        <color theme="1"/>
        <rFont val="Calibri"/>
        <family val="2"/>
      </rPr>
      <t>•Dentro de cada capítulo, c</t>
    </r>
    <r>
      <rPr>
        <sz val="11"/>
        <color theme="1"/>
        <rFont val="Calibri"/>
        <family val="2"/>
        <scheme val="minor"/>
      </rPr>
      <t xml:space="preserve">uando el archivo detecta la ausencia de algún importe de precio unitario o partida alzada, en la columna "E" se visualizará la leyenda </t>
    </r>
    <r>
      <rPr>
        <sz val="11"/>
        <color rgb="FFFF0000"/>
        <rFont val="Calibri"/>
        <family val="2"/>
        <scheme val="minor"/>
      </rPr>
      <t>"Es necesario completar el precio de esta partida, introduciendo un importe en la celda en naranja</t>
    </r>
    <r>
      <rPr>
        <b/>
        <sz val="11"/>
        <color rgb="FFFF0000"/>
        <rFont val="Calibri"/>
        <family val="2"/>
        <scheme val="minor"/>
      </rPr>
      <t>"</t>
    </r>
  </si>
  <si>
    <r>
      <t xml:space="preserve">     •En el resumen general, cuando el archivo detecta la ausencia de algún importe de precio unitario o partida alzada, se podrá visualizar en la columna "E" la leyenda </t>
    </r>
    <r>
      <rPr>
        <sz val="11"/>
        <color rgb="FFFF0000"/>
        <rFont val="Calibri"/>
        <family val="2"/>
        <scheme val="minor"/>
      </rPr>
      <t>"En este capítulo hay alguna partida con precio unitario o partida alzada sin rellenar"</t>
    </r>
  </si>
  <si>
    <t>Transporte de residuos inertes plásticos a vertedero con camión</t>
  </si>
  <si>
    <t>Canon de vertido por entrega de residuos inertes ladrillos, tejas y materiales cerámicos a gestor autorizado</t>
  </si>
  <si>
    <t>Canon de vertido por entrega de residuos inertes de hormigón a gestor autorizado</t>
  </si>
  <si>
    <t>Canon de vertido por entrega de residuos inertes metálicos a gestor autorizado</t>
  </si>
  <si>
    <t>Canon de vertido por entrega de residuos inertes plásticos a gestor autorizado</t>
  </si>
  <si>
    <t>Canon de vertido por entrega de tierras a gestor autorizado</t>
  </si>
  <si>
    <t>Incluye la desconexión y taponado de las conducciones de entrada y salida, la descontaminación previa de los elementos en sus superficies accesibles de acuerdo a los procedimientos establecidos, las aperturas de huecos de 1,5m x1 m en cada tanque para el acceso al interior de éste, la descontaminación interior de los tanques, el replanteo de líneas de corte y limpieza exhaustiva de dichas marcas, la segmentación de los elementos con herramientas de corte en frío, la fijación de la contaminación mediante la aplicación de pintura en caso de contaminación desprendible remanente y la carga manual del material segmentado en contenedores designados por Enresa. El precio incluye el desmontaje de los elementos de anclaje y sujeción, así como desmontaje de las bocas de hombre. Incluye los tiempos de espera para llevar a cabo las medidas radiológicas necesarias.</t>
  </si>
  <si>
    <t>Incluye la desconexión y taponado de las conducciones de entrada y salida, la descontaminación previa de los elementos en sus superficies accesibles de acuerdo a los procedimientos establecidos, las aperturas de huecos de 1,2 m x1 m en cada tanque para el acceso al interior de éste, la descontaminación interior de los tanques, la retirada de tubería interior, el replanteo de líneas de corte y limpieza exhaustiva de dichas marcas, la segmentación de los elementos con herramientas de corte en frío, la fijación de la contaminación mediante la aplicación de pintura en caso de contaminación desprendible remanente y la carga manual del material segmentado en contenedores designados por Enresa. El precio incluye el desmontaje de los elementos de anclaje y sujeción. Incluye los tiempos de espera para llevar a cabo las medidas radiológicas necesarias.</t>
  </si>
  <si>
    <t>Desmontaje de tramex de PVC. Incluye el desmontaje de los perfiles angulares que lo soportan, la segmentación mediante herramientas de corte en frío, el desmontaje incluyendo el desmontaje de perfiles angulares metálica de soporte de las rejillas y la carga de los elementos en contenedores designados por Enresa. Incluye los tiempos de espera para llevar a cabo las medidas radiológicas necesarias. Incluye alquiler y transporte de equipos y maquinaria.</t>
  </si>
  <si>
    <t>Incluye la descontaminación previa de los elementos en sus superficies accesibles de acuerdo a los procedimientos establecidos, la segmentación mediante herramientas de oxicorte, el desmontaje y la carga de los elementos en contenedores designados por Enresa. Incluye los tiempos de espera para llevar a cabo las medidas radiológicas necesarias. Incluye alquiler y transporte de equipos y maquinaria.</t>
  </si>
  <si>
    <t>Incluye la descontaminación previa de los elementos eléctricos en sus superficies accesibles de acuerdo a los procedimientos establecidos, la segmentación si lo requiriese mediante herramientas de corte frías, el desmontaje y la carga de los elementos en contenedores designados por Enresa. Incluye los tiempos de espera para llevar a cabo las medidas radiológicas necesarias. El precio incluye el desmontaje del cuadro eléctrico, del cableado, de los mecanismos, de las cajas y de los accesorios superficiales. Incluye alquiler y transporte de equipos y maquinaria.</t>
  </si>
  <si>
    <t>Desmontaje con descontaminación previa de los elementos de soportes metálicos de acuerdo a los procedimientos establecidos. Incluye la segmentación, si lo requiriese mediante herramientas de corte frías, y la carga de estos elementos en contenedores designados por Enresa. Incluye los tiempos de espera para llevar a cabo las medidas radiológicas necesarias. Incluye alquiler y transporte de equipos y maquinaria.</t>
  </si>
  <si>
    <t>Aspiración con medios mecánicos de paredes, suelo y superficies del cubeto. Incluye alquiler y transporte de equipos y maquinaria.</t>
  </si>
  <si>
    <t>Escarificado por fresado mecánico de suelo de hormigón, con el fin de eliminar la contaminación de las zonas chequeadas por PR, obteniendo una rugosidad de aproximadamente 6 mm, eliminando las partes débiles. Considerado el 40% de las superficies totales. Incluye alquiler y transporte de equipos y maquinaria.</t>
  </si>
  <si>
    <t>Excavación de tierras bajo arqueta.</t>
  </si>
  <si>
    <t>Picado con martillo neumático de zonas contaminadas de la losa después de que los chequeos de PR lo indiquen así y hasta que éstas mediciones sean asimilables. Incluye aspirado durante los trabajos de picado. Se considera un 10% de la superficie total. Incluye alquiler y transporte de equipos y maquinaria.</t>
  </si>
  <si>
    <t>Incluye la descontaminación de la superficie de la lona de la carpa de acuerdo a los procedimientos establecidos, mediante técnica de trapeado y aspiración. Incluye la plataforma elevadora para acceder a las partes superiores de la lona, el desmontaje de la lona manteniendo su integridad, la preparación para protección de la intemperie y carga para traslado de la lona al acopio destinado por Enresa. Incluye retirada de bajantes y canalones. Incluye los tiempos de espera para llevar a cabo las medidas radiológicas necesarias. Incluye alquiler y transporte de equipos y maquinaria.</t>
  </si>
  <si>
    <t>Incluye la descontaminación de las vigas de atado y las correas, así como los tirantes de cubierta de la carpa de acuerdo a los procedimientos establecidos, mediante técnica de trapeado. Incluye la plataforma elevadora para acceder a las partes superiores, el desmontaje de las correas manteniendo su integridad, la carga en contenedor y el transporte y entrega de las correas en el acopio destinado a tal efecto. Incluye los tiempos de espera para llevar a cabo las medidas radiológicas necesarias. Incluye alquiler y transporte de equipos y maquinaria.</t>
  </si>
  <si>
    <t>Incluye la descontaminación de los pórticos de la carpa de acuerdo a los procedimientos establecidos, mediante técnica de trapeado. Incluye la plataforma elevadora para acceder a las partes superiores y el camión pluma para el desmontaje de los pilares y dinteles de los pórticos, así como los tirantes entre pilares, de forma que se mantenga su integridad, la carga, transporte y entrega de los perfiles al acopio destinado a tal efecto. Incluye los tiempos de espera para llevar a cabo las medidas radiológicas necesarias. Incluye alquiler y transporte de equipos y maquinaria.</t>
  </si>
  <si>
    <t>Transporte de material de desmontajes de equipos y sistemas sea RBBA o potencialmente desclasificable dentro de la obra</t>
  </si>
  <si>
    <t>Incluye una aspiración previa de las partículas de polvo y virutas remanentes. Demolición de las bancadas de hormigón mediante el uso de robot tipo Brokk o similar con aspiración, la segmentación de la ferralla mediante oxicorte, la segregación de materiales y la carga de los elementos en contenedores designados por Enresa. Incluye los tiempos de espera para llevar a cabo las medidas radiológicas necesarias. Incluye alquiler y transporte de equipos y maquinaria.</t>
  </si>
  <si>
    <t>Incluye una aspiración previa de las partículas de polvo y virutas remanentes, la descontaminación previa de los elementos en sus superficies accesibles de acuerdo a los procedimientos establecidos, el picado de hormigón de la losa del cubeto un mínimo 30 cm uso de robot tipo Brokk con aspiración. Se incluye la carga mecánica sobre contenedor designados por Enresa. Incluye los tiempos de espera para llevar a cabo las medidas radiológicas necesarias. Incluye alquiler y transporte de equipos y maquinaria. Incluye alquiler y transporte de equipos y maquinaria.</t>
  </si>
  <si>
    <t>Incluye una aspiración previa de las partículas de polvo y virutas remanentes, la descontaminación previa de los elementos en sus superficies accesibles de acuerdo a los procedimientos establecidos, el picado de hormigón de muretes del cubeto con robot tipo Brokk con aspiración. Se incluye la carga mecánica sobre contenedor designados por Enresa. Incluye los tiempos de espera para llevar a cabo las medidas radiológicas necesarias. Incluye alquiler y transporte de equipos y maquinaria.</t>
  </si>
  <si>
    <t>Transporte de materia RBBA o potencialmente desclasificable o convencional dentro de la obra</t>
  </si>
  <si>
    <t>Transporte de cualquier material clasificado como desclasificable, RBBA o convencional a través de las distintas instalaciones de la planta para su adecuada gestión. Incluye el medio de transporte adecuado al material transportado. No incluye la primera carga del proceso, pero si las restantes operaciones de carga y todas las operaciones de descarga del material en las diferentes etapas de su procesado. Incluye el transporte y entrega hasta los Almacenes designados en caso de clasificación final como RBBA y el transporte hasta el acopio de material desclasificado en caso de clasificación final como desclasificado y su carga en el camión de expedición. El precio incluye el tiempo de espera en obra durante las operaciones pero no incluye el precio de los contenedores de transporte de los materiales desclasificables.</t>
  </si>
  <si>
    <t>Todos los trabajos para el mantenimiento necesarios para que la valla de CIEMAT mantenga su función durante y al finalizar los trabajos. Incluye también tratamiento de hormigón para evitar corrosión en zonas cortadas de la losa, aplicando en zonas muy dañadas un mortero especial de reparación estructural y una pintura anticorrosiva para las armaduras vistas.</t>
  </si>
  <si>
    <t>Partida alzada de abono íntegro. Incluye todas las medidas e instalaciones necesarias de seguridad y salud, tales como casetas y su mobiliario, protecciones colectivas (barandillas, cuadros de obra, tomas de tierra, pci, protección de huecos, plataformas, pasarelas, protecciones de esperas de armaduras, etc), E.P.I.s (cabeza, cuerpo, manos, pies, ojos, piernas, anticaídas,etc), mano de obra (comité de Seguridad y Salud, reconocimientos médicos, formación, mantenimiento de casetas e instalaciones, etc) y señalización (balizas, señalización vertical, etc)</t>
  </si>
  <si>
    <t>Demolición de las bancadas octogonales y rectangulares de hormigón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</si>
</sst>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0.00\ &quot;€&quot;;[Red]\-#,##0.00\ &quot;€&quot;"/>
  </numFmts>
  <fonts count="26" x14ac:knownFonts="1">
    <font>
      <sz val="11"/>
      <color theme="1"/>
      <name val="Calibri"/>
      <family val="2"/>
      <scheme val="minor"/>
    </font>
    <font>
      <b/>
      <sz val="8"/>
      <color rgb="FF000000"/>
      <name val="Arial"/>
      <family val="2"/>
    </font>
    <font>
      <i/>
      <sz val="8"/>
      <color rgb="FF000000"/>
      <name val="Arial"/>
      <family val="2"/>
    </font>
    <font>
      <sz val="8"/>
      <color rgb="FF000000"/>
      <name val="Arial"/>
      <family val="2"/>
    </font>
    <font>
      <sz val="11"/>
      <color theme="1"/>
      <name val="ENRESA Aroma Light"/>
    </font>
    <font>
      <b/>
      <sz val="10"/>
      <color rgb="FF000000"/>
      <name val="ENRESA Aroma Light"/>
    </font>
    <font>
      <b/>
      <sz val="11"/>
      <color rgb="FF000000"/>
      <name val="ENRESA Aroma Light"/>
    </font>
    <font>
      <sz val="11"/>
      <color rgb="FF000000"/>
      <name val="ENRESA Aroma Light"/>
    </font>
    <font>
      <b/>
      <sz val="11"/>
      <color rgb="FF262626"/>
      <name val="ENRESA Aroma Light"/>
    </font>
    <font>
      <b/>
      <sz val="11"/>
      <color rgb="FFFF0000"/>
      <name val="ENRESA Aroma Light"/>
    </font>
    <font>
      <b/>
      <sz val="11"/>
      <color theme="0"/>
      <name val="Calibri"/>
      <family val="2"/>
      <scheme val="minor"/>
    </font>
    <font>
      <b/>
      <sz val="11"/>
      <color rgb="FFFF000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u/>
      <sz val="16"/>
      <color theme="1"/>
      <name val="Calibri"/>
      <family val="2"/>
      <scheme val="minor"/>
    </font>
    <font>
      <u/>
      <sz val="11"/>
      <color theme="1"/>
      <name val="Calibri"/>
      <family val="2"/>
      <scheme val="minor"/>
    </font>
    <font>
      <b/>
      <sz val="11"/>
      <color theme="1"/>
      <name val="ENRESA Aroma Light"/>
    </font>
    <font>
      <sz val="11"/>
      <color theme="1"/>
      <name val="Calibri"/>
      <family val="2"/>
    </font>
    <font>
      <sz val="10"/>
      <name val="ENRESA Aroma Light"/>
    </font>
    <font>
      <sz val="11"/>
      <color rgb="FF9C5700"/>
      <name val="Calibri"/>
      <family val="2"/>
      <scheme val="minor"/>
    </font>
    <font>
      <sz val="10"/>
      <color theme="1"/>
      <name val="ENRESA Aroma Light"/>
    </font>
    <font>
      <sz val="9"/>
      <color rgb="FF000000"/>
      <name val="ENRESA Aroma Light"/>
    </font>
    <font>
      <b/>
      <sz val="11"/>
      <color theme="0"/>
      <name val="ENRESA Aroma Light"/>
    </font>
    <font>
      <b/>
      <sz val="8"/>
      <name val="Arial"/>
      <family val="2"/>
    </font>
    <font>
      <b/>
      <sz val="8"/>
      <color rgb="FF000000"/>
      <name val="Calibri"/>
      <family val="2"/>
    </font>
  </fonts>
  <fills count="10">
    <fill>
      <patternFill patternType="none"/>
    </fill>
    <fill>
      <patternFill patternType="gray125"/>
    </fill>
    <fill>
      <patternFill patternType="solid">
        <fgColor rgb="FF8EA9DB"/>
        <bgColor indexed="64"/>
      </patternFill>
    </fill>
    <fill>
      <patternFill patternType="solid">
        <fgColor rgb="FFD9E1F2"/>
        <bgColor indexed="64"/>
      </patternFill>
    </fill>
    <fill>
      <patternFill patternType="solid">
        <fgColor theme="9" tint="0.39997558519241921"/>
        <bgColor indexed="64"/>
      </patternFill>
    </fill>
    <fill>
      <patternFill patternType="solid">
        <fgColor theme="0"/>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rgb="FFE2EFD9"/>
        <bgColor indexed="64"/>
      </patternFill>
    </fill>
    <fill>
      <patternFill patternType="solid">
        <fgColor rgb="FFFFEB9C"/>
      </patternFill>
    </fill>
  </fills>
  <borders count="28">
    <border>
      <left/>
      <right/>
      <top/>
      <bottom/>
      <diagonal/>
    </border>
    <border>
      <left style="medium">
        <color indexed="64"/>
      </left>
      <right/>
      <top style="medium">
        <color indexed="64"/>
      </top>
      <bottom style="medium">
        <color indexed="64"/>
      </bottom>
      <diagonal/>
    </border>
    <border>
      <left/>
      <right style="medium">
        <color rgb="FF000000"/>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rgb="FF000000"/>
      </left>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theme="9" tint="-0.499984740745262"/>
      </left>
      <right/>
      <top style="thin">
        <color theme="9" tint="-0.499984740745262"/>
      </top>
      <bottom style="thin">
        <color theme="9" tint="-0.499984740745262"/>
      </bottom>
      <diagonal/>
    </border>
    <border>
      <left/>
      <right/>
      <top style="thin">
        <color theme="9" tint="-0.499984740745262"/>
      </top>
      <bottom style="thin">
        <color theme="9" tint="-0.499984740745262"/>
      </bottom>
      <diagonal/>
    </border>
    <border>
      <left/>
      <right style="thin">
        <color theme="9" tint="-0.499984740745262"/>
      </right>
      <top style="thin">
        <color theme="9" tint="-0.499984740745262"/>
      </top>
      <bottom style="thin">
        <color theme="9" tint="-0.499984740745262"/>
      </bottom>
      <diagonal/>
    </border>
  </borders>
  <cellStyleXfs count="2">
    <xf numFmtId="0" fontId="0" fillId="0" borderId="0"/>
    <xf numFmtId="0" fontId="20" fillId="9" borderId="0" applyNumberFormat="0" applyBorder="0" applyAlignment="0" applyProtection="0"/>
  </cellStyleXfs>
  <cellXfs count="119">
    <xf numFmtId="0" fontId="0" fillId="0" borderId="0" xfId="0"/>
    <xf numFmtId="0" fontId="0" fillId="0" borderId="3" xfId="0" applyBorder="1"/>
    <xf numFmtId="0" fontId="2" fillId="0" borderId="4" xfId="0" applyFont="1" applyBorder="1" applyAlignment="1">
      <alignment horizontal="center" vertical="center" wrapText="1"/>
    </xf>
    <xf numFmtId="0" fontId="1" fillId="3" borderId="7" xfId="0" applyFont="1" applyFill="1" applyBorder="1" applyAlignment="1">
      <alignment horizontal="center" vertical="center"/>
    </xf>
    <xf numFmtId="0" fontId="0" fillId="0" borderId="8" xfId="0" applyBorder="1"/>
    <xf numFmtId="0" fontId="0" fillId="0" borderId="0" xfId="0" applyAlignment="1">
      <alignment wrapText="1"/>
    </xf>
    <xf numFmtId="0" fontId="0" fillId="0" borderId="0" xfId="0" applyAlignment="1">
      <alignment vertical="center" wrapText="1"/>
    </xf>
    <xf numFmtId="8" fontId="1" fillId="2" borderId="5" xfId="0" applyNumberFormat="1" applyFont="1" applyFill="1" applyBorder="1" applyAlignment="1">
      <alignment horizontal="center" vertical="center"/>
    </xf>
    <xf numFmtId="0" fontId="0" fillId="5" borderId="0" xfId="0" applyFill="1"/>
    <xf numFmtId="4" fontId="0" fillId="0" borderId="0" xfId="0" applyNumberFormat="1"/>
    <xf numFmtId="4" fontId="0" fillId="0" borderId="0" xfId="0" applyNumberFormat="1" applyAlignment="1">
      <alignment vertical="center" wrapText="1"/>
    </xf>
    <xf numFmtId="4" fontId="2" fillId="0" borderId="5" xfId="0" applyNumberFormat="1" applyFont="1" applyBorder="1" applyAlignment="1">
      <alignment horizontal="center" vertical="center" wrapText="1"/>
    </xf>
    <xf numFmtId="0" fontId="5" fillId="4" borderId="4" xfId="0" applyFont="1" applyFill="1" applyBorder="1" applyAlignment="1">
      <alignment horizontal="center" vertical="center"/>
    </xf>
    <xf numFmtId="0" fontId="9" fillId="5" borderId="0" xfId="0" applyFont="1" applyFill="1"/>
    <xf numFmtId="0" fontId="6" fillId="7" borderId="1" xfId="0" applyFont="1" applyFill="1" applyBorder="1" applyAlignment="1">
      <alignment vertical="center"/>
    </xf>
    <xf numFmtId="0" fontId="7" fillId="7" borderId="3" xfId="0" applyFont="1" applyFill="1" applyBorder="1" applyAlignment="1">
      <alignment vertical="center"/>
    </xf>
    <xf numFmtId="0" fontId="8" fillId="5" borderId="16" xfId="0" applyFont="1" applyFill="1" applyBorder="1" applyAlignment="1">
      <alignment wrapText="1"/>
    </xf>
    <xf numFmtId="0" fontId="8" fillId="5" borderId="6" xfId="0" applyFont="1" applyFill="1" applyBorder="1" applyAlignment="1">
      <alignment wrapText="1"/>
    </xf>
    <xf numFmtId="0" fontId="4" fillId="5" borderId="0" xfId="0" applyFont="1" applyFill="1" applyAlignment="1">
      <alignment horizontal="center" vertical="center"/>
    </xf>
    <xf numFmtId="0" fontId="6" fillId="8" borderId="4" xfId="0" applyFont="1" applyFill="1" applyBorder="1" applyAlignment="1">
      <alignment horizontal="center" vertical="center" wrapText="1"/>
    </xf>
    <xf numFmtId="0" fontId="17" fillId="5" borderId="0" xfId="0" applyFont="1" applyFill="1" applyAlignment="1">
      <alignment horizontal="center" vertical="center"/>
    </xf>
    <xf numFmtId="0" fontId="6" fillId="8" borderId="5" xfId="0" applyFont="1" applyFill="1" applyBorder="1" applyAlignment="1">
      <alignment horizontal="center" vertical="center" wrapText="1"/>
    </xf>
    <xf numFmtId="8" fontId="6" fillId="7" borderId="5" xfId="0" applyNumberFormat="1" applyFont="1" applyFill="1" applyBorder="1" applyAlignment="1">
      <alignment horizontal="right" vertical="center"/>
    </xf>
    <xf numFmtId="0" fontId="10" fillId="5" borderId="0" xfId="0" applyFont="1" applyFill="1" applyAlignment="1">
      <alignment horizontal="center" vertical="center"/>
    </xf>
    <xf numFmtId="0" fontId="11" fillId="5" borderId="0" xfId="0" applyFont="1" applyFill="1"/>
    <xf numFmtId="4" fontId="14" fillId="5" borderId="0" xfId="0" applyNumberFormat="1" applyFont="1" applyFill="1"/>
    <xf numFmtId="0" fontId="11" fillId="5" borderId="0" xfId="0" applyFont="1" applyFill="1" applyAlignment="1">
      <alignment vertical="center"/>
    </xf>
    <xf numFmtId="0" fontId="14" fillId="5" borderId="0" xfId="0" applyFont="1" applyFill="1"/>
    <xf numFmtId="0" fontId="4" fillId="5" borderId="0" xfId="0" applyFont="1" applyFill="1" applyAlignment="1">
      <alignment horizontal="left"/>
    </xf>
    <xf numFmtId="0" fontId="17" fillId="0" borderId="7" xfId="0" applyFont="1" applyBorder="1" applyAlignment="1" applyProtection="1">
      <alignment horizontal="center" vertical="center" wrapText="1"/>
      <protection locked="0"/>
    </xf>
    <xf numFmtId="0" fontId="4" fillId="5" borderId="0" xfId="0" applyFont="1" applyFill="1" applyAlignment="1">
      <alignment horizontal="justify" vertical="justify" wrapText="1"/>
    </xf>
    <xf numFmtId="8" fontId="19" fillId="7" borderId="5" xfId="0" applyNumberFormat="1" applyFont="1" applyFill="1" applyBorder="1" applyAlignment="1">
      <alignment horizontal="right" vertical="center"/>
    </xf>
    <xf numFmtId="0" fontId="21" fillId="0" borderId="5" xfId="0" applyFont="1" applyBorder="1" applyAlignment="1" applyProtection="1">
      <alignment horizontal="center" vertical="center" wrapText="1"/>
      <protection locked="0"/>
    </xf>
    <xf numFmtId="0" fontId="20" fillId="5" borderId="0" xfId="1" applyFill="1" applyAlignment="1" applyProtection="1">
      <alignment horizontal="left"/>
    </xf>
    <xf numFmtId="0" fontId="0" fillId="5" borderId="0" xfId="0" applyFill="1" applyProtection="1">
      <protection hidden="1"/>
    </xf>
    <xf numFmtId="0" fontId="15" fillId="5" borderId="0" xfId="0" applyFont="1" applyFill="1" applyProtection="1">
      <protection hidden="1"/>
    </xf>
    <xf numFmtId="0" fontId="0" fillId="5" borderId="0" xfId="0" quotePrefix="1" applyFill="1" applyProtection="1">
      <protection hidden="1"/>
    </xf>
    <xf numFmtId="0" fontId="0" fillId="0" borderId="0" xfId="0" applyProtection="1">
      <protection hidden="1"/>
    </xf>
    <xf numFmtId="0" fontId="4" fillId="5" borderId="0" xfId="0" applyFont="1" applyFill="1" applyAlignment="1">
      <alignment horizontal="center" vertical="center" wrapText="1"/>
    </xf>
    <xf numFmtId="0" fontId="4" fillId="0" borderId="0" xfId="0" applyFont="1" applyAlignment="1">
      <alignment horizontal="center" vertical="center" wrapText="1"/>
    </xf>
    <xf numFmtId="0" fontId="1" fillId="3" borderId="6" xfId="0" quotePrefix="1" applyFont="1" applyFill="1" applyBorder="1" applyAlignment="1">
      <alignment horizontal="center" vertical="center"/>
    </xf>
    <xf numFmtId="0" fontId="0" fillId="5" borderId="11" xfId="0" applyFill="1" applyBorder="1" applyAlignment="1">
      <alignment horizontal="center"/>
    </xf>
    <xf numFmtId="0" fontId="0" fillId="5" borderId="12" xfId="0" applyFill="1" applyBorder="1" applyAlignment="1">
      <alignment horizontal="center"/>
    </xf>
    <xf numFmtId="4" fontId="1" fillId="6" borderId="6" xfId="0" applyNumberFormat="1" applyFont="1" applyFill="1" applyBorder="1" applyAlignment="1" applyProtection="1">
      <alignment horizontal="center" vertical="center"/>
      <protection locked="0"/>
    </xf>
    <xf numFmtId="4" fontId="1" fillId="3" borderId="7" xfId="0" applyNumberFormat="1" applyFont="1" applyFill="1" applyBorder="1" applyAlignment="1">
      <alignment horizontal="center" vertical="center"/>
    </xf>
    <xf numFmtId="2" fontId="1" fillId="3" borderId="7" xfId="0" applyNumberFormat="1" applyFont="1" applyFill="1" applyBorder="1" applyAlignment="1">
      <alignment horizontal="center" vertical="center"/>
    </xf>
    <xf numFmtId="1" fontId="1" fillId="3" borderId="7" xfId="0" applyNumberFormat="1" applyFont="1" applyFill="1" applyBorder="1" applyAlignment="1">
      <alignment horizontal="center" vertical="center"/>
    </xf>
    <xf numFmtId="0" fontId="23" fillId="5" borderId="0" xfId="0" applyFont="1" applyFill="1"/>
    <xf numFmtId="0" fontId="0" fillId="0" borderId="0" xfId="0" quotePrefix="1" applyProtection="1">
      <protection hidden="1"/>
    </xf>
    <xf numFmtId="0" fontId="0" fillId="5" borderId="25" xfId="0" applyFill="1" applyBorder="1" applyAlignment="1" applyProtection="1">
      <alignment horizontal="left" wrapText="1"/>
      <protection hidden="1"/>
    </xf>
    <xf numFmtId="0" fontId="0" fillId="5" borderId="26" xfId="0" applyFill="1" applyBorder="1" applyAlignment="1" applyProtection="1">
      <alignment horizontal="left" wrapText="1"/>
      <protection hidden="1"/>
    </xf>
    <xf numFmtId="0" fontId="0" fillId="5" borderId="27" xfId="0" applyFill="1" applyBorder="1" applyAlignment="1" applyProtection="1">
      <alignment horizontal="left" wrapText="1"/>
      <protection hidden="1"/>
    </xf>
    <xf numFmtId="0" fontId="3" fillId="0" borderId="1" xfId="0" applyFont="1" applyBorder="1" applyAlignment="1">
      <alignment horizontal="justify"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2" fillId="0" borderId="1" xfId="0" applyFont="1" applyBorder="1" applyAlignment="1">
      <alignment horizontal="center" vertical="center"/>
    </xf>
    <xf numFmtId="0" fontId="2" fillId="0" borderId="3" xfId="0" applyFont="1" applyBorder="1" applyAlignment="1">
      <alignment horizontal="center" vertical="center"/>
    </xf>
    <xf numFmtId="0" fontId="1" fillId="3" borderId="1" xfId="0" applyFont="1" applyFill="1" applyBorder="1" applyAlignment="1">
      <alignment horizontal="justify" vertical="center" wrapText="1"/>
    </xf>
    <xf numFmtId="0" fontId="1" fillId="3" borderId="3" xfId="0" applyFont="1" applyFill="1" applyBorder="1" applyAlignment="1">
      <alignment horizontal="justify" vertical="center" wrapText="1"/>
    </xf>
    <xf numFmtId="0" fontId="1" fillId="3" borderId="4" xfId="0" applyFont="1" applyFill="1" applyBorder="1" applyAlignment="1">
      <alignment horizontal="justify" vertical="center" wrapText="1"/>
    </xf>
    <xf numFmtId="0" fontId="6" fillId="8" borderId="9" xfId="0" applyFont="1" applyFill="1" applyBorder="1" applyAlignment="1">
      <alignment horizontal="center" vertical="center" wrapText="1"/>
    </xf>
    <xf numFmtId="0" fontId="6" fillId="8" borderId="7" xfId="0" applyFont="1" applyFill="1" applyBorder="1" applyAlignment="1">
      <alignment horizontal="center" vertical="center" wrapText="1"/>
    </xf>
    <xf numFmtId="0" fontId="21" fillId="5" borderId="1" xfId="0" applyFont="1" applyFill="1" applyBorder="1" applyAlignment="1" applyProtection="1">
      <alignment horizontal="center" vertical="center" wrapText="1"/>
      <protection locked="0"/>
    </xf>
    <xf numFmtId="0" fontId="21" fillId="5" borderId="4" xfId="0" applyFont="1" applyFill="1" applyBorder="1" applyAlignment="1" applyProtection="1">
      <alignment horizontal="center" vertical="center" wrapText="1"/>
      <protection locked="0"/>
    </xf>
    <xf numFmtId="0" fontId="6" fillId="8" borderId="13" xfId="0" applyFont="1" applyFill="1" applyBorder="1" applyAlignment="1">
      <alignment horizontal="center" vertical="center" wrapText="1"/>
    </xf>
    <xf numFmtId="0" fontId="6" fillId="8" borderId="14" xfId="0" applyFont="1" applyFill="1" applyBorder="1" applyAlignment="1">
      <alignment horizontal="center" vertical="center" wrapText="1"/>
    </xf>
    <xf numFmtId="0" fontId="6" fillId="8" borderId="15" xfId="0" applyFont="1" applyFill="1" applyBorder="1" applyAlignment="1">
      <alignment horizontal="center" vertical="center" wrapText="1"/>
    </xf>
    <xf numFmtId="0" fontId="21" fillId="5" borderId="3" xfId="0" applyFont="1" applyFill="1" applyBorder="1" applyAlignment="1" applyProtection="1">
      <alignment horizontal="center" vertical="center" wrapText="1"/>
      <protection locked="0"/>
    </xf>
    <xf numFmtId="0" fontId="3" fillId="0" borderId="9" xfId="0" applyFont="1" applyBorder="1" applyAlignment="1">
      <alignment horizontal="justify" vertical="center" wrapText="1"/>
    </xf>
    <xf numFmtId="0" fontId="3" fillId="0" borderId="8" xfId="0" applyFont="1" applyBorder="1" applyAlignment="1">
      <alignment horizontal="justify" vertical="center" wrapText="1"/>
    </xf>
    <xf numFmtId="0" fontId="3" fillId="0" borderId="7" xfId="0" applyFont="1" applyBorder="1" applyAlignment="1">
      <alignment horizontal="justify" vertical="center" wrapText="1"/>
    </xf>
    <xf numFmtId="0" fontId="17" fillId="5" borderId="0" xfId="0" applyFont="1" applyFill="1" applyAlignment="1">
      <alignment horizontal="center"/>
    </xf>
    <xf numFmtId="0" fontId="17" fillId="5" borderId="0" xfId="0" applyFont="1" applyFill="1" applyAlignment="1">
      <alignment horizontal="center" vertical="center"/>
    </xf>
    <xf numFmtId="0" fontId="17" fillId="0" borderId="13"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15"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7" xfId="0" applyFont="1" applyBorder="1" applyAlignment="1">
      <alignment horizontal="center" vertical="center" wrapText="1"/>
    </xf>
    <xf numFmtId="0" fontId="6" fillId="8" borderId="1" xfId="0" applyFont="1" applyFill="1" applyBorder="1" applyAlignment="1">
      <alignment horizontal="center" vertical="center" wrapText="1"/>
    </xf>
    <xf numFmtId="0" fontId="6" fillId="8" borderId="3" xfId="0" applyFont="1" applyFill="1" applyBorder="1" applyAlignment="1">
      <alignment horizontal="center" vertical="center" wrapText="1"/>
    </xf>
    <xf numFmtId="0" fontId="6" fillId="8" borderId="4" xfId="0" applyFont="1" applyFill="1" applyBorder="1" applyAlignment="1">
      <alignment horizontal="center" vertical="center" wrapText="1"/>
    </xf>
    <xf numFmtId="0" fontId="9" fillId="5" borderId="13" xfId="0" applyFont="1" applyFill="1" applyBorder="1" applyAlignment="1">
      <alignment horizontal="center" vertical="center" wrapText="1"/>
    </xf>
    <xf numFmtId="0" fontId="9" fillId="5" borderId="15" xfId="0" applyFont="1" applyFill="1" applyBorder="1" applyAlignment="1">
      <alignment horizontal="center" vertical="center" wrapText="1"/>
    </xf>
    <xf numFmtId="0" fontId="9" fillId="5" borderId="9" xfId="0" applyFont="1" applyFill="1" applyBorder="1" applyAlignment="1">
      <alignment horizontal="center" vertical="center" wrapText="1"/>
    </xf>
    <xf numFmtId="0" fontId="9" fillId="5" borderId="7" xfId="0" applyFont="1" applyFill="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9" xfId="0" applyFont="1" applyBorder="1" applyAlignment="1">
      <alignment horizontal="center" vertical="center" wrapText="1"/>
    </xf>
    <xf numFmtId="0" fontId="8" fillId="0" borderId="8" xfId="0" applyFont="1" applyBorder="1" applyAlignment="1">
      <alignment horizontal="center" vertical="center" wrapText="1"/>
    </xf>
    <xf numFmtId="0" fontId="8" fillId="0" borderId="7" xfId="0" applyFont="1" applyBorder="1" applyAlignment="1">
      <alignment horizontal="center" vertical="center" wrapText="1"/>
    </xf>
    <xf numFmtId="0" fontId="5" fillId="4" borderId="1" xfId="0" applyFont="1" applyFill="1" applyBorder="1" applyAlignment="1">
      <alignment horizontal="center" vertical="center"/>
    </xf>
    <xf numFmtId="0" fontId="5" fillId="4" borderId="3" xfId="0" applyFont="1" applyFill="1" applyBorder="1" applyAlignment="1">
      <alignment horizontal="center" vertical="center"/>
    </xf>
    <xf numFmtId="0" fontId="5" fillId="4" borderId="4" xfId="0" applyFont="1" applyFill="1" applyBorder="1" applyAlignment="1">
      <alignment horizontal="center" vertical="center"/>
    </xf>
    <xf numFmtId="0" fontId="22" fillId="7" borderId="13" xfId="0" applyFont="1" applyFill="1" applyBorder="1" applyAlignment="1">
      <alignment horizontal="left" vertical="center"/>
    </xf>
    <xf numFmtId="0" fontId="22" fillId="7" borderId="14" xfId="0" applyFont="1" applyFill="1" applyBorder="1" applyAlignment="1">
      <alignment horizontal="left" vertical="center"/>
    </xf>
    <xf numFmtId="8" fontId="6" fillId="5" borderId="1" xfId="0" applyNumberFormat="1" applyFont="1" applyFill="1" applyBorder="1" applyAlignment="1">
      <alignment horizontal="right" vertical="center"/>
    </xf>
    <xf numFmtId="8" fontId="6" fillId="5" borderId="4" xfId="0" applyNumberFormat="1" applyFont="1" applyFill="1" applyBorder="1" applyAlignment="1">
      <alignment horizontal="right" vertical="center"/>
    </xf>
    <xf numFmtId="0" fontId="0" fillId="5" borderId="13" xfId="0" applyFill="1" applyBorder="1" applyAlignment="1">
      <alignment horizontal="center"/>
    </xf>
    <xf numFmtId="0" fontId="0" fillId="5" borderId="15" xfId="0" applyFill="1" applyBorder="1" applyAlignment="1">
      <alignment horizontal="center"/>
    </xf>
    <xf numFmtId="0" fontId="0" fillId="5" borderId="11" xfId="0" applyFill="1" applyBorder="1" applyAlignment="1">
      <alignment horizontal="center"/>
    </xf>
    <xf numFmtId="0" fontId="0" fillId="5" borderId="12" xfId="0" applyFill="1" applyBorder="1" applyAlignment="1">
      <alignment horizontal="center"/>
    </xf>
    <xf numFmtId="0" fontId="4" fillId="5" borderId="0" xfId="0" applyFont="1" applyFill="1" applyAlignment="1" applyProtection="1">
      <alignment horizontal="justify" vertical="justify" wrapText="1"/>
      <protection locked="0"/>
    </xf>
    <xf numFmtId="0" fontId="24" fillId="2" borderId="1" xfId="0" applyFont="1" applyFill="1" applyBorder="1" applyAlignment="1">
      <alignment horizontal="center" vertical="center"/>
    </xf>
    <xf numFmtId="0" fontId="24" fillId="2" borderId="2" xfId="0" applyFont="1" applyFill="1" applyBorder="1" applyAlignment="1">
      <alignment horizontal="center" vertical="center"/>
    </xf>
    <xf numFmtId="0" fontId="4" fillId="5" borderId="0" xfId="0" applyFont="1" applyFill="1" applyAlignment="1" applyProtection="1">
      <alignment horizontal="left"/>
      <protection locked="0"/>
    </xf>
    <xf numFmtId="0" fontId="1" fillId="2" borderId="10" xfId="0" applyFont="1" applyFill="1" applyBorder="1" applyAlignment="1">
      <alignment vertical="center" wrapText="1"/>
    </xf>
    <xf numFmtId="0" fontId="1" fillId="2" borderId="3" xfId="0" applyFont="1" applyFill="1" applyBorder="1" applyAlignment="1">
      <alignment vertical="center" wrapText="1"/>
    </xf>
    <xf numFmtId="0" fontId="4" fillId="5" borderId="17" xfId="0" applyFont="1" applyFill="1" applyBorder="1" applyAlignment="1" applyProtection="1">
      <alignment horizontal="center"/>
      <protection locked="0"/>
    </xf>
    <xf numFmtId="0" fontId="4" fillId="5" borderId="18" xfId="0" applyFont="1" applyFill="1" applyBorder="1" applyAlignment="1" applyProtection="1">
      <alignment horizontal="center"/>
      <protection locked="0"/>
    </xf>
    <xf numFmtId="0" fontId="4" fillId="5" borderId="19" xfId="0" applyFont="1" applyFill="1" applyBorder="1" applyAlignment="1" applyProtection="1">
      <alignment horizontal="center"/>
      <protection locked="0"/>
    </xf>
    <xf numFmtId="0" fontId="4" fillId="5" borderId="20" xfId="0" applyFont="1" applyFill="1" applyBorder="1" applyAlignment="1" applyProtection="1">
      <alignment horizontal="center"/>
      <protection locked="0"/>
    </xf>
    <xf numFmtId="0" fontId="4" fillId="5" borderId="0" xfId="0" applyFont="1" applyFill="1" applyAlignment="1" applyProtection="1">
      <alignment horizontal="center"/>
      <protection locked="0"/>
    </xf>
    <xf numFmtId="0" fontId="4" fillId="5" borderId="21" xfId="0" applyFont="1" applyFill="1" applyBorder="1" applyAlignment="1" applyProtection="1">
      <alignment horizontal="center"/>
      <protection locked="0"/>
    </xf>
    <xf numFmtId="0" fontId="4" fillId="5" borderId="22" xfId="0" applyFont="1" applyFill="1" applyBorder="1" applyAlignment="1" applyProtection="1">
      <alignment horizontal="center"/>
      <protection locked="0"/>
    </xf>
    <xf numFmtId="0" fontId="4" fillId="5" borderId="23" xfId="0" applyFont="1" applyFill="1" applyBorder="1" applyAlignment="1" applyProtection="1">
      <alignment horizontal="center"/>
      <protection locked="0"/>
    </xf>
    <xf numFmtId="0" fontId="4" fillId="5" borderId="24" xfId="0" applyFont="1" applyFill="1" applyBorder="1" applyAlignment="1" applyProtection="1">
      <alignment horizontal="center"/>
      <protection locked="0"/>
    </xf>
    <xf numFmtId="0" fontId="2" fillId="0" borderId="4" xfId="0" applyFont="1" applyBorder="1" applyAlignment="1">
      <alignment horizontal="center" vertical="center"/>
    </xf>
  </cellXfs>
  <cellStyles count="2">
    <cellStyle name="Neutral" xfId="1" builtinId="28"/>
    <cellStyle name="Normal" xfId="0" builtinId="0"/>
  </cellStyles>
  <dxfs count="0"/>
  <tableStyles count="0" defaultTableStyle="TableStyleMedium2" defaultPivotStyle="PivotStyleLight16"/>
  <colors>
    <mruColors>
      <color rgb="FFF377ED"/>
      <color rgb="FFD9E1F2"/>
      <color rgb="FFFE928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122537</xdr:colOff>
      <xdr:row>0</xdr:row>
      <xdr:rowOff>86636</xdr:rowOff>
    </xdr:from>
    <xdr:to>
      <xdr:col>1</xdr:col>
      <xdr:colOff>1024942</xdr:colOff>
      <xdr:row>5</xdr:row>
      <xdr:rowOff>41413</xdr:rowOff>
    </xdr:to>
    <xdr:pic>
      <xdr:nvPicPr>
        <xdr:cNvPr id="2" name="Imagen 1">
          <a:extLst>
            <a:ext uri="{FF2B5EF4-FFF2-40B4-BE49-F238E27FC236}">
              <a16:creationId xmlns:a16="http://schemas.microsoft.com/office/drawing/2014/main" id="{3E559CEB-D44B-4349-9E1A-B93BC7C2190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8665"/>
        <a:stretch/>
      </xdr:blipFill>
      <xdr:spPr bwMode="auto">
        <a:xfrm>
          <a:off x="122537" y="86636"/>
          <a:ext cx="1034927" cy="57597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66591</xdr:colOff>
      <xdr:row>14</xdr:row>
      <xdr:rowOff>167808</xdr:rowOff>
    </xdr:from>
    <xdr:to>
      <xdr:col>4</xdr:col>
      <xdr:colOff>1297920</xdr:colOff>
      <xdr:row>15</xdr:row>
      <xdr:rowOff>476996</xdr:rowOff>
    </xdr:to>
    <xdr:pic>
      <xdr:nvPicPr>
        <xdr:cNvPr id="2" name="Imagen 1">
          <a:extLst>
            <a:ext uri="{FF2B5EF4-FFF2-40B4-BE49-F238E27FC236}">
              <a16:creationId xmlns:a16="http://schemas.microsoft.com/office/drawing/2014/main" id="{AFCB5666-B551-4172-85CC-0BFF0D99844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0793" b="22203"/>
        <a:stretch/>
      </xdr:blipFill>
      <xdr:spPr bwMode="auto">
        <a:xfrm>
          <a:off x="4810041" y="2853858"/>
          <a:ext cx="1231329" cy="514928"/>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3A023E-398F-4868-8423-B01D82D29AB7}">
  <sheetPr codeName="Hoja2">
    <pageSetUpPr fitToPage="1"/>
  </sheetPr>
  <dimension ref="A1:AC84"/>
  <sheetViews>
    <sheetView zoomScale="115" zoomScaleNormal="115" workbookViewId="0">
      <selection activeCell="B8" sqref="B8"/>
    </sheetView>
  </sheetViews>
  <sheetFormatPr baseColWidth="10" defaultColWidth="11.5703125" defaultRowHeight="15" x14ac:dyDescent="0.25"/>
  <cols>
    <col min="1" max="1" width="2" style="34" customWidth="1"/>
    <col min="2" max="2" width="42.7109375" style="37" customWidth="1"/>
    <col min="3" max="3" width="6" style="37" customWidth="1"/>
    <col min="4" max="4" width="16.7109375" style="37" customWidth="1"/>
    <col min="5" max="5" width="15.42578125" style="34" customWidth="1"/>
    <col min="6" max="6" width="1" style="34" customWidth="1"/>
    <col min="7" max="15" width="11.5703125" style="34"/>
    <col min="16" max="16" width="13.140625" style="34" customWidth="1"/>
    <col min="17" max="17" width="2.85546875" style="34" customWidth="1"/>
    <col min="18" max="18" width="11.5703125" style="34"/>
    <col min="19" max="19" width="3.85546875" style="34" customWidth="1"/>
    <col min="20" max="29" width="11.5703125" style="34"/>
    <col min="30" max="16384" width="11.5703125" style="37"/>
  </cols>
  <sheetData>
    <row r="1" spans="2:2" s="34" customFormat="1" ht="9.75" customHeight="1" x14ac:dyDescent="0.25"/>
    <row r="2" spans="2:2" s="34" customFormat="1" ht="9.75" customHeight="1" x14ac:dyDescent="0.25"/>
    <row r="3" spans="2:2" s="34" customFormat="1" ht="9.75" customHeight="1" x14ac:dyDescent="0.25"/>
    <row r="4" spans="2:2" s="34" customFormat="1" ht="9.75" customHeight="1" x14ac:dyDescent="0.25"/>
    <row r="5" spans="2:2" s="34" customFormat="1" ht="9.75" customHeight="1" x14ac:dyDescent="0.25"/>
    <row r="6" spans="2:2" s="34" customFormat="1" ht="20.25" customHeight="1" x14ac:dyDescent="0.35">
      <c r="B6" s="35" t="s">
        <v>19</v>
      </c>
    </row>
    <row r="7" spans="2:2" s="34" customFormat="1" ht="15" customHeight="1" x14ac:dyDescent="0.25"/>
    <row r="8" spans="2:2" s="34" customFormat="1" ht="15" customHeight="1" x14ac:dyDescent="0.25">
      <c r="B8" s="36" t="s">
        <v>145</v>
      </c>
    </row>
    <row r="9" spans="2:2" s="34" customFormat="1" ht="15" customHeight="1" x14ac:dyDescent="0.25">
      <c r="B9" s="36" t="s">
        <v>21</v>
      </c>
    </row>
    <row r="10" spans="2:2" s="34" customFormat="1" ht="15" customHeight="1" x14ac:dyDescent="0.25">
      <c r="B10" s="36" t="s">
        <v>24</v>
      </c>
    </row>
    <row r="11" spans="2:2" s="34" customFormat="1" ht="15" customHeight="1" x14ac:dyDescent="0.25">
      <c r="B11" s="36" t="s">
        <v>22</v>
      </c>
    </row>
    <row r="12" spans="2:2" s="34" customFormat="1" ht="15" customHeight="1" x14ac:dyDescent="0.25">
      <c r="B12" s="36" t="s">
        <v>146</v>
      </c>
    </row>
    <row r="13" spans="2:2" s="34" customFormat="1" ht="15" customHeight="1" x14ac:dyDescent="0.25">
      <c r="B13" s="36" t="s">
        <v>147</v>
      </c>
    </row>
    <row r="14" spans="2:2" s="34" customFormat="1" ht="15" customHeight="1" x14ac:dyDescent="0.25">
      <c r="B14" s="36" t="s">
        <v>148</v>
      </c>
    </row>
    <row r="15" spans="2:2" s="34" customFormat="1" ht="15" customHeight="1" x14ac:dyDescent="0.25">
      <c r="B15" s="36" t="s">
        <v>72</v>
      </c>
    </row>
    <row r="16" spans="2:2" s="34" customFormat="1" ht="15" customHeight="1" x14ac:dyDescent="0.25">
      <c r="B16" s="36" t="s">
        <v>149</v>
      </c>
    </row>
    <row r="17" spans="2:19" s="34" customFormat="1" ht="15" customHeight="1" x14ac:dyDescent="0.25">
      <c r="B17" s="48" t="s">
        <v>150</v>
      </c>
    </row>
    <row r="18" spans="2:19" s="34" customFormat="1" ht="15" customHeight="1" x14ac:dyDescent="0.25">
      <c r="B18" s="36" t="s">
        <v>20</v>
      </c>
    </row>
    <row r="19" spans="2:19" s="34" customFormat="1" ht="5.25" customHeight="1" x14ac:dyDescent="0.25">
      <c r="B19" s="36"/>
    </row>
    <row r="20" spans="2:19" s="34" customFormat="1" ht="47.25" customHeight="1" x14ac:dyDescent="0.25">
      <c r="B20" s="49" t="s">
        <v>23</v>
      </c>
      <c r="C20" s="50"/>
      <c r="D20" s="50"/>
      <c r="E20" s="50"/>
      <c r="F20" s="50"/>
      <c r="G20" s="50"/>
      <c r="H20" s="50"/>
      <c r="I20" s="50"/>
      <c r="J20" s="50"/>
      <c r="K20" s="50"/>
      <c r="L20" s="50"/>
      <c r="M20" s="50"/>
      <c r="N20" s="50"/>
      <c r="O20" s="50"/>
      <c r="P20" s="50"/>
      <c r="Q20" s="50"/>
      <c r="R20" s="50"/>
      <c r="S20" s="51"/>
    </row>
    <row r="21" spans="2:19" s="34" customFormat="1" x14ac:dyDescent="0.25"/>
    <row r="22" spans="2:19" s="34" customFormat="1" x14ac:dyDescent="0.25"/>
    <row r="23" spans="2:19" s="34" customFormat="1" x14ac:dyDescent="0.25"/>
    <row r="24" spans="2:19" s="34" customFormat="1" x14ac:dyDescent="0.25"/>
    <row r="25" spans="2:19" s="34" customFormat="1" x14ac:dyDescent="0.25"/>
    <row r="26" spans="2:19" s="34" customFormat="1" x14ac:dyDescent="0.25"/>
    <row r="27" spans="2:19" s="34" customFormat="1" x14ac:dyDescent="0.25"/>
    <row r="28" spans="2:19" s="34" customFormat="1" x14ac:dyDescent="0.25"/>
    <row r="29" spans="2:19" s="34" customFormat="1" x14ac:dyDescent="0.25"/>
    <row r="30" spans="2:19" s="34" customFormat="1" x14ac:dyDescent="0.25"/>
    <row r="31" spans="2:19" s="34" customFormat="1" x14ac:dyDescent="0.25"/>
    <row r="32" spans="2:19" s="34" customFormat="1" x14ac:dyDescent="0.25"/>
    <row r="33" s="34" customFormat="1" x14ac:dyDescent="0.25"/>
    <row r="34" s="34" customFormat="1" x14ac:dyDescent="0.25"/>
    <row r="35" s="34" customFormat="1" x14ac:dyDescent="0.25"/>
    <row r="36" s="34" customFormat="1" x14ac:dyDescent="0.25"/>
    <row r="37" s="34" customFormat="1" x14ac:dyDescent="0.25"/>
    <row r="38" s="34" customFormat="1" x14ac:dyDescent="0.25"/>
    <row r="39" s="34" customFormat="1" x14ac:dyDescent="0.25"/>
    <row r="40" s="34" customFormat="1" x14ac:dyDescent="0.25"/>
    <row r="41" s="34" customFormat="1" x14ac:dyDescent="0.25"/>
    <row r="42" s="34" customFormat="1" x14ac:dyDescent="0.25"/>
    <row r="43" s="34" customFormat="1" x14ac:dyDescent="0.25"/>
    <row r="44" s="34" customFormat="1" x14ac:dyDescent="0.25"/>
    <row r="45" s="34" customFormat="1" x14ac:dyDescent="0.25"/>
    <row r="46" s="34" customFormat="1" x14ac:dyDescent="0.25"/>
    <row r="47" s="34" customFormat="1" x14ac:dyDescent="0.25"/>
    <row r="48" s="34" customFormat="1" x14ac:dyDescent="0.25"/>
    <row r="49" s="34" customFormat="1" x14ac:dyDescent="0.25"/>
    <row r="50" s="34" customFormat="1" x14ac:dyDescent="0.25"/>
    <row r="51" s="34" customFormat="1" x14ac:dyDescent="0.25"/>
    <row r="52" s="34" customFormat="1" x14ac:dyDescent="0.25"/>
    <row r="53" s="34" customFormat="1" x14ac:dyDescent="0.25"/>
    <row r="54" s="34" customFormat="1" x14ac:dyDescent="0.25"/>
    <row r="55" s="34" customFormat="1" x14ac:dyDescent="0.25"/>
    <row r="56" s="34" customFormat="1" x14ac:dyDescent="0.25"/>
    <row r="57" s="34" customFormat="1" x14ac:dyDescent="0.25"/>
    <row r="58" s="34" customFormat="1" x14ac:dyDescent="0.25"/>
    <row r="59" s="34" customFormat="1" x14ac:dyDescent="0.25"/>
    <row r="60" s="34" customFormat="1" x14ac:dyDescent="0.25"/>
    <row r="61" s="34" customFormat="1" x14ac:dyDescent="0.25"/>
    <row r="62" s="34" customFormat="1" x14ac:dyDescent="0.25"/>
    <row r="63" s="34" customFormat="1" x14ac:dyDescent="0.25"/>
    <row r="64" s="34" customFormat="1" x14ac:dyDescent="0.25"/>
    <row r="65" s="34" customFormat="1" x14ac:dyDescent="0.25"/>
    <row r="66" s="34" customFormat="1" x14ac:dyDescent="0.25"/>
    <row r="67" s="34" customFormat="1" x14ac:dyDescent="0.25"/>
    <row r="68" s="34" customFormat="1" x14ac:dyDescent="0.25"/>
    <row r="69" s="34" customFormat="1" x14ac:dyDescent="0.25"/>
    <row r="70" s="34" customFormat="1" x14ac:dyDescent="0.25"/>
    <row r="71" s="34" customFormat="1" x14ac:dyDescent="0.25"/>
    <row r="72" s="34" customFormat="1" x14ac:dyDescent="0.25"/>
    <row r="73" s="34" customFormat="1" x14ac:dyDescent="0.25"/>
    <row r="74" s="34" customFormat="1" x14ac:dyDescent="0.25"/>
    <row r="75" s="34" customFormat="1" x14ac:dyDescent="0.25"/>
    <row r="76" s="34" customFormat="1" x14ac:dyDescent="0.25"/>
    <row r="77" s="34" customFormat="1" x14ac:dyDescent="0.25"/>
    <row r="78" s="34" customFormat="1" x14ac:dyDescent="0.25"/>
    <row r="79" s="34" customFormat="1" x14ac:dyDescent="0.25"/>
    <row r="80" s="34" customFormat="1" x14ac:dyDescent="0.25"/>
    <row r="81" s="34" customFormat="1" x14ac:dyDescent="0.25"/>
    <row r="82" s="34" customFormat="1" x14ac:dyDescent="0.25"/>
    <row r="83" s="34" customFormat="1" x14ac:dyDescent="0.25"/>
    <row r="84" s="34" customFormat="1" x14ac:dyDescent="0.25"/>
  </sheetData>
  <sheetProtection algorithmName="SHA-512" hashValue="gkaImEYKUqml5eoPBcotfqhiO7BDKmagMHanmXmpWHweiTfHYRQt1hUhOoQAQMrLt4BSqTmGFnc10FLqUlXXlQ==" saltValue="TgAt/ABB3iY+lxwJLGDIdw==" spinCount="100000" sheet="1" objects="1" scenarios="1" selectLockedCells="1" selectUnlockedCells="1"/>
  <mergeCells count="1">
    <mergeCell ref="B20:S20"/>
  </mergeCells>
  <pageMargins left="0.15748031496062992" right="0.15748031496062992" top="0.74803149606299213" bottom="0.74803149606299213" header="0.31496062992125984" footer="0.31496062992125984"/>
  <pageSetup paperSize="9" scale="6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C8C56F-ED54-4B26-BD55-07CEC7C1952F}">
  <sheetPr codeName="Hoja1"/>
  <dimension ref="A1:AB629"/>
  <sheetViews>
    <sheetView tabSelected="1" topLeftCell="A6" zoomScaleNormal="100" zoomScaleSheetLayoutView="110" workbookViewId="0">
      <selection activeCell="B6" sqref="B6:H13"/>
    </sheetView>
  </sheetViews>
  <sheetFormatPr baseColWidth="10" defaultRowHeight="15" x14ac:dyDescent="0.25"/>
  <cols>
    <col min="1" max="1" width="2" style="8" customWidth="1"/>
    <col min="2" max="2" width="9.140625" customWidth="1"/>
    <col min="3" max="3" width="9.85546875" customWidth="1"/>
    <col min="4" max="4" width="48.28515625" customWidth="1"/>
    <col min="5" max="5" width="19.7109375" style="8" customWidth="1"/>
    <col min="6" max="8" width="11.5703125" style="8"/>
    <col min="9" max="9" width="76.28515625" style="8" customWidth="1"/>
    <col min="10" max="10" width="11.5703125" style="27"/>
    <col min="11" max="28" width="11.5703125" style="8"/>
  </cols>
  <sheetData>
    <row r="1" spans="2:10" s="8" customFormat="1" ht="7.5" customHeight="1" x14ac:dyDescent="0.25">
      <c r="J1" s="27"/>
    </row>
    <row r="2" spans="2:10" s="8" customFormat="1" ht="27.75" customHeight="1" x14ac:dyDescent="0.35">
      <c r="B2" s="71" t="s">
        <v>25</v>
      </c>
      <c r="C2" s="71"/>
      <c r="D2" s="71"/>
      <c r="E2" s="71"/>
      <c r="F2" s="71"/>
      <c r="G2" s="71"/>
      <c r="H2" s="71"/>
      <c r="J2" s="27"/>
    </row>
    <row r="3" spans="2:10" s="8" customFormat="1" ht="9.75" customHeight="1" x14ac:dyDescent="0.25">
      <c r="B3" s="20"/>
      <c r="C3" s="20"/>
      <c r="D3" s="20"/>
      <c r="E3" s="20"/>
      <c r="F3" s="20"/>
      <c r="G3" s="20"/>
      <c r="H3" s="20"/>
      <c r="J3" s="27"/>
    </row>
    <row r="4" spans="2:10" s="8" customFormat="1" ht="16.5" customHeight="1" x14ac:dyDescent="0.25">
      <c r="B4" s="72" t="s">
        <v>8</v>
      </c>
      <c r="C4" s="72"/>
      <c r="D4" s="72"/>
      <c r="E4" s="72"/>
      <c r="F4" s="72"/>
      <c r="G4" s="72"/>
      <c r="H4" s="72"/>
      <c r="J4" s="27"/>
    </row>
    <row r="5" spans="2:10" s="8" customFormat="1" ht="15" customHeight="1" x14ac:dyDescent="0.25">
      <c r="B5" s="18"/>
      <c r="J5" s="27"/>
    </row>
    <row r="6" spans="2:10" s="8" customFormat="1" ht="15" customHeight="1" x14ac:dyDescent="0.25">
      <c r="B6" s="103" t="s">
        <v>9</v>
      </c>
      <c r="C6" s="103"/>
      <c r="D6" s="103"/>
      <c r="E6" s="103"/>
      <c r="F6" s="103"/>
      <c r="G6" s="103"/>
      <c r="H6" s="103"/>
      <c r="J6" s="27"/>
    </row>
    <row r="7" spans="2:10" s="8" customFormat="1" ht="15" customHeight="1" x14ac:dyDescent="0.25">
      <c r="B7" s="103"/>
      <c r="C7" s="103"/>
      <c r="D7" s="103"/>
      <c r="E7" s="103"/>
      <c r="F7" s="103"/>
      <c r="G7" s="103"/>
      <c r="H7" s="103"/>
      <c r="J7" s="27"/>
    </row>
    <row r="8" spans="2:10" s="8" customFormat="1" ht="15" customHeight="1" x14ac:dyDescent="0.25">
      <c r="B8" s="103"/>
      <c r="C8" s="103"/>
      <c r="D8" s="103"/>
      <c r="E8" s="103"/>
      <c r="F8" s="103"/>
      <c r="G8" s="103"/>
      <c r="H8" s="103"/>
      <c r="J8" s="27"/>
    </row>
    <row r="9" spans="2:10" s="8" customFormat="1" ht="15" customHeight="1" x14ac:dyDescent="0.25">
      <c r="B9" s="103"/>
      <c r="C9" s="103"/>
      <c r="D9" s="103"/>
      <c r="E9" s="103"/>
      <c r="F9" s="103"/>
      <c r="G9" s="103"/>
      <c r="H9" s="103"/>
      <c r="J9" s="27"/>
    </row>
    <row r="10" spans="2:10" s="8" customFormat="1" ht="15" customHeight="1" x14ac:dyDescent="0.25">
      <c r="B10" s="103"/>
      <c r="C10" s="103"/>
      <c r="D10" s="103"/>
      <c r="E10" s="103"/>
      <c r="F10" s="103"/>
      <c r="G10" s="103"/>
      <c r="H10" s="103"/>
      <c r="J10" s="27"/>
    </row>
    <row r="11" spans="2:10" s="8" customFormat="1" ht="15" customHeight="1" x14ac:dyDescent="0.25">
      <c r="B11" s="103"/>
      <c r="C11" s="103"/>
      <c r="D11" s="103"/>
      <c r="E11" s="103"/>
      <c r="F11" s="103"/>
      <c r="G11" s="103"/>
      <c r="H11" s="103"/>
      <c r="J11" s="27"/>
    </row>
    <row r="12" spans="2:10" s="8" customFormat="1" ht="15" customHeight="1" x14ac:dyDescent="0.25">
      <c r="B12" s="103"/>
      <c r="C12" s="103"/>
      <c r="D12" s="103"/>
      <c r="E12" s="103"/>
      <c r="F12" s="103"/>
      <c r="G12" s="103"/>
      <c r="H12" s="103"/>
      <c r="J12" s="27"/>
    </row>
    <row r="13" spans="2:10" s="8" customFormat="1" ht="15" customHeight="1" x14ac:dyDescent="0.25">
      <c r="B13" s="103"/>
      <c r="C13" s="103"/>
      <c r="D13" s="103"/>
      <c r="E13" s="103"/>
      <c r="F13" s="103"/>
      <c r="G13" s="103"/>
      <c r="H13" s="103"/>
      <c r="J13" s="27"/>
    </row>
    <row r="14" spans="2:10" s="8" customFormat="1" ht="15" customHeight="1" thickBot="1" x14ac:dyDescent="0.3">
      <c r="B14" s="30"/>
      <c r="C14" s="30"/>
      <c r="D14" s="30"/>
      <c r="E14" s="30"/>
      <c r="F14" s="30"/>
      <c r="G14" s="30"/>
      <c r="H14" s="30"/>
      <c r="J14" s="27"/>
    </row>
    <row r="15" spans="2:10" ht="16.5" customHeight="1" x14ac:dyDescent="0.35">
      <c r="B15" s="86" t="s">
        <v>73</v>
      </c>
      <c r="C15" s="87"/>
      <c r="D15" s="88"/>
      <c r="E15" s="16"/>
      <c r="F15" s="82" t="s">
        <v>18</v>
      </c>
      <c r="G15" s="83"/>
    </row>
    <row r="16" spans="2:10" ht="55.5" customHeight="1" thickBot="1" x14ac:dyDescent="0.4">
      <c r="B16" s="89"/>
      <c r="C16" s="90"/>
      <c r="D16" s="91"/>
      <c r="E16" s="17"/>
      <c r="F16" s="84"/>
      <c r="G16" s="85"/>
    </row>
    <row r="17" spans="2:15" ht="16.5" thickBot="1" x14ac:dyDescent="0.3">
      <c r="B17" s="92" t="s">
        <v>6</v>
      </c>
      <c r="C17" s="93"/>
      <c r="D17" s="94"/>
      <c r="E17" s="12" t="s">
        <v>7</v>
      </c>
      <c r="F17" s="99"/>
      <c r="G17" s="100"/>
    </row>
    <row r="18" spans="2:15" ht="17.45" customHeight="1" thickBot="1" x14ac:dyDescent="0.4">
      <c r="B18" s="95" t="s">
        <v>79</v>
      </c>
      <c r="C18" s="96"/>
      <c r="D18" s="96"/>
      <c r="E18" s="31" t="str">
        <f>IF(I18="En este capítulo hay alguna partida con precio unitario o partida alzada sin rellenar","Sin importe por errores",+'Modelo de oferta económica'!H46)</f>
        <v>Sin importe por errores</v>
      </c>
      <c r="F18" s="101"/>
      <c r="G18" s="102"/>
      <c r="I18" s="13" t="str">
        <f xml:space="preserve"> IF('Modelo de oferta económica'!I46=0,"","En este capítulo hay alguna partida con precio unitario o partida alzada sin rellenar")</f>
        <v>En este capítulo hay alguna partida con precio unitario o partida alzada sin rellenar</v>
      </c>
      <c r="J18" s="47"/>
      <c r="K18" s="13"/>
      <c r="L18" s="13"/>
      <c r="M18" s="13"/>
      <c r="N18" s="13"/>
      <c r="O18" s="13"/>
    </row>
    <row r="19" spans="2:15" ht="17.45" customHeight="1" thickBot="1" x14ac:dyDescent="0.4">
      <c r="B19" s="95" t="s">
        <v>86</v>
      </c>
      <c r="C19" s="96"/>
      <c r="D19" s="96"/>
      <c r="E19" s="31" t="str">
        <f>IF(I19="En este capítulo hay alguna partida con precio unitario o partida alzada sin rellenar","Sin importe por errores",+'Modelo de oferta económica'!H56)</f>
        <v>Sin importe por errores</v>
      </c>
      <c r="F19" s="101"/>
      <c r="G19" s="102"/>
      <c r="I19" s="13" t="str">
        <f xml:space="preserve"> IF('Modelo de oferta económica'!I56=0,"","En este capítulo hay alguna partida con precio unitario o partida alzada sin rellenar")</f>
        <v>En este capítulo hay alguna partida con precio unitario o partida alzada sin rellenar</v>
      </c>
    </row>
    <row r="20" spans="2:15" ht="17.45" customHeight="1" thickBot="1" x14ac:dyDescent="0.4">
      <c r="B20" s="95" t="s">
        <v>116</v>
      </c>
      <c r="C20" s="96"/>
      <c r="D20" s="96"/>
      <c r="E20" s="31" t="str">
        <f>IF(I20="En este capítulo hay alguna partida con precio unitario o partida alzada sin rellenar","Sin importe por errores",+'Modelo de oferta económica'!H154)</f>
        <v>Sin importe por errores</v>
      </c>
      <c r="F20" s="101"/>
      <c r="G20" s="102"/>
      <c r="I20" s="13" t="str">
        <f xml:space="preserve"> IF('Modelo de oferta económica'!I154=0,"","En este capítulo hay alguna partida con precio unitario o partida alzada sin rellenar")</f>
        <v>En este capítulo hay alguna partida con precio unitario o partida alzada sin rellenar</v>
      </c>
    </row>
    <row r="21" spans="2:15" ht="17.45" customHeight="1" thickBot="1" x14ac:dyDescent="0.4">
      <c r="B21" s="95" t="s">
        <v>123</v>
      </c>
      <c r="C21" s="96"/>
      <c r="D21" s="96"/>
      <c r="E21" s="31" t="str">
        <f>IF(I21="En este capítulo hay alguna partida con precio unitario o partida alzada sin rellenar","Sin importe por errores",+'Modelo de oferta económica'!H168)</f>
        <v>Sin importe por errores</v>
      </c>
      <c r="F21" s="101"/>
      <c r="G21" s="102"/>
      <c r="I21" s="13" t="str">
        <f xml:space="preserve"> IF('Modelo de oferta económica'!I168=0,"","En este capítulo hay alguna partida con precio unitario o partida alzada sin rellenar")</f>
        <v>En este capítulo hay alguna partida con precio unitario o partida alzada sin rellenar</v>
      </c>
    </row>
    <row r="22" spans="2:15" ht="17.45" customHeight="1" thickBot="1" x14ac:dyDescent="0.4">
      <c r="B22" s="95" t="s">
        <v>142</v>
      </c>
      <c r="C22" s="96"/>
      <c r="D22" s="96"/>
      <c r="E22" s="31" t="str">
        <f>IF(I22="En este capítulo hay alguna partida con precio unitario o partida alzada sin rellenar","Sin importe por errores",+'Modelo de oferta económica'!H218)</f>
        <v>Sin importe por errores</v>
      </c>
      <c r="F22" s="41"/>
      <c r="G22" s="42"/>
      <c r="I22" s="13" t="str">
        <f xml:space="preserve"> IF('Modelo de oferta económica'!I218=0,"","En este capítulo hay alguna partida con precio unitario o partida alzada sin rellenar")</f>
        <v>En este capítulo hay alguna partida con precio unitario o partida alzada sin rellenar</v>
      </c>
    </row>
    <row r="23" spans="2:15" ht="15.75" customHeight="1" thickBot="1" x14ac:dyDescent="0.4">
      <c r="B23" s="14" t="s">
        <v>10</v>
      </c>
      <c r="C23" s="15"/>
      <c r="D23" s="15"/>
      <c r="E23" s="22">
        <f>SUM(E18:E22)</f>
        <v>0</v>
      </c>
      <c r="F23" s="97">
        <v>144903.46</v>
      </c>
      <c r="G23" s="98"/>
      <c r="I23" s="13" t="str">
        <f xml:space="preserve"> IF(E23&gt;F23,"El precio ofertado supera el Precio Máximo de Licitación, oferta NO ADMISIBLE","")</f>
        <v/>
      </c>
    </row>
    <row r="24" spans="2:15" ht="15.75" thickBot="1" x14ac:dyDescent="0.3">
      <c r="B24" s="8"/>
      <c r="C24" s="8"/>
      <c r="D24" s="8"/>
    </row>
    <row r="25" spans="2:15" ht="15.75" customHeight="1" thickBot="1" x14ac:dyDescent="0.3">
      <c r="B25" s="73" t="s">
        <v>11</v>
      </c>
      <c r="C25" s="74"/>
      <c r="D25" s="74"/>
      <c r="E25" s="75"/>
      <c r="F25" s="19" t="s">
        <v>12</v>
      </c>
      <c r="G25" s="19" t="s">
        <v>13</v>
      </c>
    </row>
    <row r="26" spans="2:15" ht="15" customHeight="1" thickBot="1" x14ac:dyDescent="0.3">
      <c r="B26" s="76"/>
      <c r="C26" s="77"/>
      <c r="D26" s="77"/>
      <c r="E26" s="78"/>
      <c r="F26" s="29"/>
      <c r="G26" s="29"/>
    </row>
    <row r="27" spans="2:15" ht="40.5" customHeight="1" thickBot="1" x14ac:dyDescent="0.3">
      <c r="B27" s="79" t="s">
        <v>14</v>
      </c>
      <c r="C27" s="80"/>
      <c r="D27" s="80"/>
      <c r="E27" s="80"/>
      <c r="F27" s="80"/>
      <c r="G27" s="81"/>
    </row>
    <row r="28" spans="2:15" ht="34.5" customHeight="1" thickBot="1" x14ac:dyDescent="0.3">
      <c r="B28" s="64" t="s">
        <v>15</v>
      </c>
      <c r="C28" s="65"/>
      <c r="D28" s="66"/>
      <c r="E28" s="21" t="s">
        <v>16</v>
      </c>
      <c r="F28" s="60" t="s">
        <v>17</v>
      </c>
      <c r="G28" s="61"/>
    </row>
    <row r="29" spans="2:15" ht="18" customHeight="1" thickBot="1" x14ac:dyDescent="0.3">
      <c r="B29" s="62"/>
      <c r="C29" s="67"/>
      <c r="D29" s="63"/>
      <c r="E29" s="32"/>
      <c r="F29" s="62"/>
      <c r="G29" s="63"/>
    </row>
    <row r="30" spans="2:15" ht="18" customHeight="1" thickBot="1" x14ac:dyDescent="0.3">
      <c r="B30" s="62"/>
      <c r="C30" s="67"/>
      <c r="D30" s="63"/>
      <c r="E30" s="32"/>
      <c r="F30" s="62"/>
      <c r="G30" s="63"/>
    </row>
    <row r="31" spans="2:15" ht="18" customHeight="1" thickBot="1" x14ac:dyDescent="0.3">
      <c r="B31" s="62"/>
      <c r="C31" s="67"/>
      <c r="D31" s="63"/>
      <c r="E31" s="32"/>
      <c r="F31" s="62"/>
      <c r="G31" s="63"/>
    </row>
    <row r="32" spans="2:15" ht="18" customHeight="1" thickBot="1" x14ac:dyDescent="0.3">
      <c r="B32" s="62"/>
      <c r="C32" s="67"/>
      <c r="D32" s="63"/>
      <c r="E32" s="32"/>
      <c r="F32" s="62"/>
      <c r="G32" s="63"/>
    </row>
    <row r="33" spans="2:10" ht="18" customHeight="1" thickBot="1" x14ac:dyDescent="0.3">
      <c r="B33" s="62"/>
      <c r="C33" s="67"/>
      <c r="D33" s="63"/>
      <c r="E33" s="32"/>
      <c r="F33" s="62"/>
      <c r="G33" s="63"/>
    </row>
    <row r="34" spans="2:10" ht="18" customHeight="1" thickBot="1" x14ac:dyDescent="0.3">
      <c r="B34" s="62"/>
      <c r="C34" s="67"/>
      <c r="D34" s="63"/>
      <c r="E34" s="32"/>
      <c r="F34" s="62"/>
      <c r="G34" s="63"/>
    </row>
    <row r="35" spans="2:10" ht="18" customHeight="1" thickBot="1" x14ac:dyDescent="0.3">
      <c r="B35" s="62"/>
      <c r="C35" s="67"/>
      <c r="D35" s="63"/>
      <c r="E35" s="32"/>
      <c r="F35" s="62"/>
      <c r="G35" s="63"/>
    </row>
    <row r="36" spans="2:10" ht="10.5" customHeight="1" x14ac:dyDescent="0.25">
      <c r="B36" s="38"/>
      <c r="C36" s="38"/>
      <c r="D36" s="38"/>
      <c r="E36" s="39"/>
      <c r="F36" s="38"/>
      <c r="G36" s="38"/>
    </row>
    <row r="37" spans="2:10" ht="16.5" x14ac:dyDescent="0.3">
      <c r="B37" s="106" t="s">
        <v>70</v>
      </c>
      <c r="C37" s="106"/>
      <c r="D37" s="106"/>
      <c r="E37" s="106"/>
      <c r="F37" s="106"/>
      <c r="G37" s="106"/>
      <c r="H37" s="106"/>
    </row>
    <row r="38" spans="2:10" ht="9.75" customHeight="1" x14ac:dyDescent="0.3">
      <c r="B38" s="33"/>
      <c r="C38" s="28"/>
      <c r="D38" s="28"/>
      <c r="E38" s="28"/>
      <c r="F38" s="28"/>
      <c r="G38" s="28"/>
      <c r="H38" s="28"/>
    </row>
    <row r="39" spans="2:10" ht="16.5" x14ac:dyDescent="0.3">
      <c r="B39" s="28"/>
      <c r="C39" s="109"/>
      <c r="D39" s="110"/>
      <c r="E39" s="111"/>
      <c r="F39" s="28"/>
      <c r="G39" s="28"/>
      <c r="H39" s="28"/>
    </row>
    <row r="40" spans="2:10" ht="16.5" x14ac:dyDescent="0.3">
      <c r="B40" s="28"/>
      <c r="C40" s="112"/>
      <c r="D40" s="113"/>
      <c r="E40" s="114"/>
      <c r="F40" s="28"/>
      <c r="G40" s="28"/>
      <c r="H40" s="28"/>
    </row>
    <row r="41" spans="2:10" ht="16.5" x14ac:dyDescent="0.3">
      <c r="B41" s="28"/>
      <c r="C41" s="112"/>
      <c r="D41" s="113"/>
      <c r="E41" s="114"/>
      <c r="F41" s="28"/>
      <c r="G41" s="28"/>
      <c r="H41" s="28"/>
    </row>
    <row r="42" spans="2:10" ht="16.5" x14ac:dyDescent="0.3">
      <c r="B42" s="28"/>
      <c r="C42" s="115"/>
      <c r="D42" s="116"/>
      <c r="E42" s="117"/>
      <c r="F42" s="28"/>
      <c r="G42" s="28"/>
      <c r="H42" s="28"/>
    </row>
    <row r="43" spans="2:10" ht="16.5" x14ac:dyDescent="0.3">
      <c r="B43" s="28"/>
      <c r="C43" s="28"/>
      <c r="D43" s="28"/>
      <c r="E43" s="28"/>
      <c r="F43" s="28"/>
      <c r="G43" s="28"/>
      <c r="H43" s="28"/>
    </row>
    <row r="44" spans="2:10" ht="16.5" x14ac:dyDescent="0.3">
      <c r="B44" s="28"/>
      <c r="C44" s="28"/>
      <c r="D44" s="28"/>
      <c r="E44" s="28"/>
      <c r="F44" s="28"/>
      <c r="G44" s="28"/>
      <c r="H44" s="28"/>
    </row>
    <row r="45" spans="2:10" ht="15.75" thickBot="1" x14ac:dyDescent="0.3">
      <c r="B45" s="8"/>
      <c r="C45" s="8"/>
    </row>
    <row r="46" spans="2:10" ht="27" customHeight="1" thickBot="1" x14ac:dyDescent="0.3">
      <c r="B46" s="104" t="s">
        <v>74</v>
      </c>
      <c r="C46" s="105"/>
      <c r="D46" s="107" t="s">
        <v>71</v>
      </c>
      <c r="E46" s="108"/>
      <c r="F46" s="108"/>
      <c r="G46" s="108"/>
      <c r="H46" s="7">
        <f>+H49+H53</f>
        <v>0</v>
      </c>
      <c r="I46" s="23">
        <f xml:space="preserve"> COUNTIF(I49:I54,"Es necesario completar el precio de esta partida, introduciendo un valor en la celda en naranja")</f>
        <v>2</v>
      </c>
    </row>
    <row r="47" spans="2:10" ht="9.9499999999999993" customHeight="1" thickBot="1" x14ac:dyDescent="0.3">
      <c r="D47" s="5"/>
      <c r="E47"/>
      <c r="F47" s="9"/>
      <c r="G47"/>
      <c r="H47" s="1"/>
      <c r="I47" s="24"/>
    </row>
    <row r="48" spans="2:10" ht="15.75" thickBot="1" x14ac:dyDescent="0.3">
      <c r="B48" s="55" t="s">
        <v>0</v>
      </c>
      <c r="C48" s="56"/>
      <c r="D48" s="56"/>
      <c r="E48" s="56"/>
      <c r="F48" s="11" t="s">
        <v>81</v>
      </c>
      <c r="G48" s="2" t="s">
        <v>2</v>
      </c>
      <c r="H48" s="2" t="s">
        <v>3</v>
      </c>
      <c r="I48" s="24"/>
      <c r="J48" s="25">
        <f>ROUND('Modelo de oferta económica'!F49,2)</f>
        <v>0</v>
      </c>
    </row>
    <row r="49" spans="2:10" ht="15.75" thickBot="1" x14ac:dyDescent="0.3">
      <c r="B49" s="40" t="s">
        <v>26</v>
      </c>
      <c r="C49" s="3" t="s">
        <v>80</v>
      </c>
      <c r="D49" s="57" t="s">
        <v>82</v>
      </c>
      <c r="E49" s="58"/>
      <c r="F49" s="43"/>
      <c r="G49" s="3">
        <v>1</v>
      </c>
      <c r="H49" s="44">
        <f>ROUND('Modelo de oferta económica'!J48*G49,2)</f>
        <v>0</v>
      </c>
      <c r="I49" s="26" t="str">
        <f>IF(ISBLANK('Modelo de oferta económica'!F49),"Es necesario completar el precio de esta partida, introduciendo un valor en la celda en naranja","")</f>
        <v>Es necesario completar el precio de esta partida, introduciendo un valor en la celda en naranja</v>
      </c>
    </row>
    <row r="50" spans="2:10" ht="60" customHeight="1" thickBot="1" x14ac:dyDescent="0.3">
      <c r="B50" s="52" t="s">
        <v>83</v>
      </c>
      <c r="C50" s="53"/>
      <c r="D50" s="53"/>
      <c r="E50" s="53"/>
      <c r="F50" s="53"/>
      <c r="G50" s="53"/>
      <c r="H50" s="54"/>
      <c r="I50" s="26"/>
    </row>
    <row r="51" spans="2:10" ht="9.9499999999999993" customHeight="1" thickBot="1" x14ac:dyDescent="0.3">
      <c r="B51" s="5"/>
      <c r="E51"/>
      <c r="F51" s="9"/>
      <c r="G51"/>
      <c r="H51" s="1"/>
    </row>
    <row r="52" spans="2:10" ht="15.75" thickBot="1" x14ac:dyDescent="0.3">
      <c r="B52" s="55" t="s">
        <v>0</v>
      </c>
      <c r="C52" s="56"/>
      <c r="D52" s="56"/>
      <c r="E52" s="56"/>
      <c r="F52" s="11" t="s">
        <v>81</v>
      </c>
      <c r="G52" s="2" t="s">
        <v>2</v>
      </c>
      <c r="H52" s="2" t="s">
        <v>3</v>
      </c>
      <c r="J52" s="25">
        <f>ROUND(F53,2)</f>
        <v>0</v>
      </c>
    </row>
    <row r="53" spans="2:10" ht="15.75" thickBot="1" x14ac:dyDescent="0.3">
      <c r="B53" s="40" t="s">
        <v>27</v>
      </c>
      <c r="C53" s="3" t="s">
        <v>80</v>
      </c>
      <c r="D53" s="57" t="s">
        <v>84</v>
      </c>
      <c r="E53" s="58"/>
      <c r="F53" s="43"/>
      <c r="G53" s="3">
        <v>1</v>
      </c>
      <c r="H53" s="44">
        <f>ROUND(J52*G53,2)</f>
        <v>0</v>
      </c>
      <c r="I53" s="26" t="str">
        <f>IF(ISBLANK('Modelo de oferta económica'!F53),"Es necesario completar el precio de esta partida, introduciendo un valor en la celda en naranja","")</f>
        <v>Es necesario completar el precio de esta partida, introduciendo un valor en la celda en naranja</v>
      </c>
    </row>
    <row r="54" spans="2:10" ht="39" customHeight="1" thickBot="1" x14ac:dyDescent="0.3">
      <c r="B54" s="68" t="s">
        <v>85</v>
      </c>
      <c r="C54" s="69"/>
      <c r="D54" s="69"/>
      <c r="E54" s="69"/>
      <c r="F54" s="69"/>
      <c r="G54" s="69"/>
      <c r="H54" s="70"/>
    </row>
    <row r="55" spans="2:10" ht="9.9499999999999993" customHeight="1" thickBot="1" x14ac:dyDescent="0.3">
      <c r="B55" s="6"/>
      <c r="C55" s="6"/>
      <c r="D55" s="6"/>
      <c r="E55" s="6"/>
      <c r="F55" s="10"/>
      <c r="G55" s="6"/>
      <c r="H55" s="6"/>
      <c r="I55" s="24"/>
    </row>
    <row r="56" spans="2:10" ht="27.75" customHeight="1" thickBot="1" x14ac:dyDescent="0.3">
      <c r="B56" s="104" t="s">
        <v>75</v>
      </c>
      <c r="C56" s="105"/>
      <c r="D56" s="107" t="s">
        <v>87</v>
      </c>
      <c r="E56" s="108"/>
      <c r="F56" s="108"/>
      <c r="G56" s="108"/>
      <c r="H56" s="7">
        <f>+H59+H63+H67+H71+H75+H79+H83+H87+H91+H95+H99+H103+H107+H111+H115+H119+H123+H127+H131+H135+H139+H143+H147+H151</f>
        <v>0</v>
      </c>
      <c r="I56" s="23">
        <f xml:space="preserve"> COUNTIF(I59:I152,"Es necesario completar el precio de esta partida, introduciendo un valor en la celda en naranja")</f>
        <v>24</v>
      </c>
    </row>
    <row r="57" spans="2:10" ht="9.9499999999999993" customHeight="1" thickBot="1" x14ac:dyDescent="0.3">
      <c r="E57"/>
      <c r="F57" s="9"/>
      <c r="G57"/>
      <c r="H57" s="1"/>
    </row>
    <row r="58" spans="2:10" ht="23.25" thickBot="1" x14ac:dyDescent="0.3">
      <c r="B58" s="55" t="s">
        <v>0</v>
      </c>
      <c r="C58" s="56"/>
      <c r="D58" s="56"/>
      <c r="E58" s="118"/>
      <c r="F58" s="11" t="s">
        <v>1</v>
      </c>
      <c r="G58" s="2" t="s">
        <v>2</v>
      </c>
      <c r="H58" s="2" t="s">
        <v>3</v>
      </c>
      <c r="J58" s="25">
        <f>ROUND(F59,2)</f>
        <v>0</v>
      </c>
    </row>
    <row r="59" spans="2:10" ht="15.75" thickBot="1" x14ac:dyDescent="0.3">
      <c r="B59" s="40" t="s">
        <v>28</v>
      </c>
      <c r="C59" s="3" t="s">
        <v>45</v>
      </c>
      <c r="D59" s="57" t="s">
        <v>88</v>
      </c>
      <c r="E59" s="59"/>
      <c r="F59" s="43"/>
      <c r="G59" s="3">
        <v>14</v>
      </c>
      <c r="H59" s="44">
        <f>ROUND(J58*G59,2)</f>
        <v>0</v>
      </c>
      <c r="I59" s="26" t="str">
        <f>IF(ISBLANK('Modelo de oferta económica'!F59),"Es necesario completar el precio de esta partida, introduciendo un valor en la celda en naranja","")</f>
        <v>Es necesario completar el precio de esta partida, introduciendo un valor en la celda en naranja</v>
      </c>
    </row>
    <row r="60" spans="2:10" ht="47.45" customHeight="1" thickBot="1" x14ac:dyDescent="0.3">
      <c r="B60" s="68" t="s">
        <v>89</v>
      </c>
      <c r="C60" s="69"/>
      <c r="D60" s="69"/>
      <c r="E60" s="69"/>
      <c r="F60" s="69"/>
      <c r="G60" s="69"/>
      <c r="H60" s="70"/>
    </row>
    <row r="61" spans="2:10" ht="9.9499999999999993" customHeight="1" thickBot="1" x14ac:dyDescent="0.3">
      <c r="E61"/>
      <c r="F61" s="9"/>
      <c r="G61"/>
      <c r="H61" s="1"/>
    </row>
    <row r="62" spans="2:10" ht="23.25" thickBot="1" x14ac:dyDescent="0.3">
      <c r="B62" s="55" t="s">
        <v>0</v>
      </c>
      <c r="C62" s="56"/>
      <c r="D62" s="56"/>
      <c r="E62" s="56"/>
      <c r="F62" s="11" t="s">
        <v>1</v>
      </c>
      <c r="G62" s="2" t="s">
        <v>2</v>
      </c>
      <c r="H62" s="2" t="s">
        <v>3</v>
      </c>
      <c r="J62" s="25">
        <f>ROUND(F63,2)</f>
        <v>0</v>
      </c>
    </row>
    <row r="63" spans="2:10" ht="15.75" thickBot="1" x14ac:dyDescent="0.3">
      <c r="B63" s="40" t="s">
        <v>29</v>
      </c>
      <c r="C63" s="3" t="s">
        <v>45</v>
      </c>
      <c r="D63" s="57" t="s">
        <v>90</v>
      </c>
      <c r="E63" s="58"/>
      <c r="F63" s="43"/>
      <c r="G63" s="3">
        <v>2</v>
      </c>
      <c r="H63" s="44">
        <f>ROUND(J62*G63,2)</f>
        <v>0</v>
      </c>
      <c r="I63" s="26" t="str">
        <f>IF(ISBLANK('Modelo de oferta económica'!F63),"Es necesario completar el precio de esta partida, introduciendo un valor en la celda en naranja","")</f>
        <v>Es necesario completar el precio de esta partida, introduciendo un valor en la celda en naranja</v>
      </c>
    </row>
    <row r="64" spans="2:10" ht="64.900000000000006" customHeight="1" thickBot="1" x14ac:dyDescent="0.3">
      <c r="B64" s="68" t="s">
        <v>157</v>
      </c>
      <c r="C64" s="69"/>
      <c r="D64" s="69"/>
      <c r="E64" s="69"/>
      <c r="F64" s="69"/>
      <c r="G64" s="69"/>
      <c r="H64" s="70"/>
    </row>
    <row r="65" spans="2:10" ht="9.9499999999999993" customHeight="1" thickBot="1" x14ac:dyDescent="0.3">
      <c r="E65"/>
      <c r="F65" s="9"/>
      <c r="G65"/>
      <c r="H65" s="1"/>
    </row>
    <row r="66" spans="2:10" ht="23.25" thickBot="1" x14ac:dyDescent="0.3">
      <c r="B66" s="55" t="s">
        <v>0</v>
      </c>
      <c r="C66" s="56"/>
      <c r="D66" s="56"/>
      <c r="E66" s="56"/>
      <c r="F66" s="11" t="s">
        <v>1</v>
      </c>
      <c r="G66" s="2" t="s">
        <v>2</v>
      </c>
      <c r="H66" s="2" t="s">
        <v>3</v>
      </c>
      <c r="J66" s="25">
        <f>ROUND(F67,2)</f>
        <v>0</v>
      </c>
    </row>
    <row r="67" spans="2:10" ht="15.75" thickBot="1" x14ac:dyDescent="0.3">
      <c r="B67" s="40" t="s">
        <v>30</v>
      </c>
      <c r="C67" s="3" t="s">
        <v>45</v>
      </c>
      <c r="D67" s="57" t="s">
        <v>91</v>
      </c>
      <c r="E67" s="58"/>
      <c r="F67" s="43"/>
      <c r="G67" s="3">
        <v>9</v>
      </c>
      <c r="H67" s="44">
        <f>ROUND(J66*G67,2)</f>
        <v>0</v>
      </c>
      <c r="I67" s="26" t="str">
        <f>IF(ISBLANK('Modelo de oferta económica'!F67),"Es necesario completar el precio de esta partida, introduciendo un valor en la celda en naranja","")</f>
        <v>Es necesario completar el precio de esta partida, introduciendo un valor en la celda en naranja</v>
      </c>
    </row>
    <row r="68" spans="2:10" ht="67.150000000000006" customHeight="1" thickBot="1" x14ac:dyDescent="0.3">
      <c r="B68" s="68" t="s">
        <v>158</v>
      </c>
      <c r="C68" s="69"/>
      <c r="D68" s="69"/>
      <c r="E68" s="69"/>
      <c r="F68" s="69"/>
      <c r="G68" s="69"/>
      <c r="H68" s="70"/>
    </row>
    <row r="69" spans="2:10" ht="9.9499999999999993" customHeight="1" thickBot="1" x14ac:dyDescent="0.3">
      <c r="E69"/>
      <c r="F69" s="9"/>
      <c r="G69"/>
      <c r="H69" s="1"/>
    </row>
    <row r="70" spans="2:10" ht="23.25" thickBot="1" x14ac:dyDescent="0.3">
      <c r="B70" s="55" t="s">
        <v>0</v>
      </c>
      <c r="C70" s="56"/>
      <c r="D70" s="56"/>
      <c r="E70" s="56"/>
      <c r="F70" s="11" t="s">
        <v>1</v>
      </c>
      <c r="G70" s="2" t="s">
        <v>2</v>
      </c>
      <c r="H70" s="2" t="s">
        <v>3</v>
      </c>
      <c r="J70" s="25">
        <f>ROUND(F71,2)</f>
        <v>0</v>
      </c>
    </row>
    <row r="71" spans="2:10" ht="15.75" thickBot="1" x14ac:dyDescent="0.3">
      <c r="B71" s="40" t="s">
        <v>31</v>
      </c>
      <c r="C71" s="3" t="s">
        <v>45</v>
      </c>
      <c r="D71" s="57" t="s">
        <v>92</v>
      </c>
      <c r="E71" s="58"/>
      <c r="F71" s="43"/>
      <c r="G71" s="46">
        <v>83</v>
      </c>
      <c r="H71" s="44">
        <f>ROUND(J70*G71,2)</f>
        <v>0</v>
      </c>
      <c r="I71" s="26" t="str">
        <f>IF(ISBLANK('Modelo de oferta económica'!F71),"Es necesario completar el precio de esta partida, introduciendo un valor en la celda en naranja","")</f>
        <v>Es necesario completar el precio de esta partida, introduciendo un valor en la celda en naranja</v>
      </c>
    </row>
    <row r="72" spans="2:10" ht="37.9" customHeight="1" thickBot="1" x14ac:dyDescent="0.3">
      <c r="B72" s="68" t="s">
        <v>93</v>
      </c>
      <c r="C72" s="69"/>
      <c r="D72" s="69"/>
      <c r="E72" s="69"/>
      <c r="F72" s="69"/>
      <c r="G72" s="69"/>
      <c r="H72" s="70"/>
    </row>
    <row r="73" spans="2:10" ht="9.9499999999999993" customHeight="1" thickBot="1" x14ac:dyDescent="0.3">
      <c r="E73"/>
      <c r="F73" s="9"/>
      <c r="G73"/>
      <c r="H73" s="1"/>
    </row>
    <row r="74" spans="2:10" ht="23.25" thickBot="1" x14ac:dyDescent="0.3">
      <c r="B74" s="55" t="s">
        <v>0</v>
      </c>
      <c r="C74" s="56"/>
      <c r="D74" s="56"/>
      <c r="E74" s="56"/>
      <c r="F74" s="11" t="s">
        <v>1</v>
      </c>
      <c r="G74" s="2" t="s">
        <v>2</v>
      </c>
      <c r="H74" s="2" t="s">
        <v>3</v>
      </c>
      <c r="J74" s="25">
        <f>ROUND(F75,2)</f>
        <v>0</v>
      </c>
    </row>
    <row r="75" spans="2:10" ht="15.75" thickBot="1" x14ac:dyDescent="0.3">
      <c r="B75" s="40" t="s">
        <v>32</v>
      </c>
      <c r="C75" s="3" t="s">
        <v>45</v>
      </c>
      <c r="D75" s="57" t="s">
        <v>94</v>
      </c>
      <c r="E75" s="58"/>
      <c r="F75" s="43"/>
      <c r="G75" s="46">
        <v>3</v>
      </c>
      <c r="H75" s="44">
        <f>ROUND(J74*G75,2)</f>
        <v>0</v>
      </c>
      <c r="I75" s="26" t="str">
        <f>IF(ISBLANK('Modelo de oferta económica'!F75),"Es necesario completar el precio de esta partida, introduciendo un valor en la celda en naranja","")</f>
        <v>Es necesario completar el precio de esta partida, introduciendo un valor en la celda en naranja</v>
      </c>
    </row>
    <row r="76" spans="2:10" ht="38.450000000000003" customHeight="1" thickBot="1" x14ac:dyDescent="0.3">
      <c r="B76" s="68" t="s">
        <v>95</v>
      </c>
      <c r="C76" s="69"/>
      <c r="D76" s="69"/>
      <c r="E76" s="69"/>
      <c r="F76" s="69"/>
      <c r="G76" s="69"/>
      <c r="H76" s="70"/>
    </row>
    <row r="77" spans="2:10" ht="9.9499999999999993" customHeight="1" thickBot="1" x14ac:dyDescent="0.3">
      <c r="E77"/>
      <c r="F77" s="9"/>
      <c r="G77"/>
      <c r="H77" s="1"/>
    </row>
    <row r="78" spans="2:10" ht="23.25" thickBot="1" x14ac:dyDescent="0.3">
      <c r="B78" s="55" t="s">
        <v>0</v>
      </c>
      <c r="C78" s="56"/>
      <c r="D78" s="56"/>
      <c r="E78" s="56"/>
      <c r="F78" s="11" t="s">
        <v>1</v>
      </c>
      <c r="G78" s="2" t="s">
        <v>2</v>
      </c>
      <c r="H78" s="2" t="s">
        <v>3</v>
      </c>
      <c r="J78" s="25">
        <f>ROUND(F79,2)</f>
        <v>0</v>
      </c>
    </row>
    <row r="79" spans="2:10" ht="15.75" thickBot="1" x14ac:dyDescent="0.3">
      <c r="B79" s="40" t="s">
        <v>33</v>
      </c>
      <c r="C79" s="3" t="s">
        <v>4</v>
      </c>
      <c r="D79" s="57" t="s">
        <v>96</v>
      </c>
      <c r="E79" s="58"/>
      <c r="F79" s="43"/>
      <c r="G79" s="45">
        <v>100</v>
      </c>
      <c r="H79" s="44">
        <f>ROUND(J78*G79,2)</f>
        <v>0</v>
      </c>
      <c r="I79" s="26" t="str">
        <f>IF(ISBLANK('Modelo de oferta económica'!F79),"Es necesario completar el precio de esta partida, introduciendo un valor en la celda en naranja","")</f>
        <v>Es necesario completar el precio de esta partida, introduciendo un valor en la celda en naranja</v>
      </c>
    </row>
    <row r="80" spans="2:10" ht="37.9" customHeight="1" thickBot="1" x14ac:dyDescent="0.3">
      <c r="B80" s="52" t="s">
        <v>97</v>
      </c>
      <c r="C80" s="53"/>
      <c r="D80" s="53"/>
      <c r="E80" s="53"/>
      <c r="F80" s="53"/>
      <c r="G80" s="53"/>
      <c r="H80" s="54"/>
    </row>
    <row r="81" spans="2:10" ht="9.9499999999999993" customHeight="1" thickBot="1" x14ac:dyDescent="0.3">
      <c r="D81" s="5"/>
      <c r="E81"/>
      <c r="F81" s="9"/>
      <c r="G81"/>
      <c r="H81" s="4"/>
    </row>
    <row r="82" spans="2:10" ht="23.25" thickBot="1" x14ac:dyDescent="0.3">
      <c r="B82" s="55" t="s">
        <v>0</v>
      </c>
      <c r="C82" s="56"/>
      <c r="D82" s="56"/>
      <c r="E82" s="56"/>
      <c r="F82" s="11" t="s">
        <v>1</v>
      </c>
      <c r="G82" s="2" t="s">
        <v>2</v>
      </c>
      <c r="H82" s="2" t="s">
        <v>3</v>
      </c>
      <c r="J82" s="25">
        <f>ROUND(F83,2)</f>
        <v>0</v>
      </c>
    </row>
    <row r="83" spans="2:10" ht="15.75" thickBot="1" x14ac:dyDescent="0.3">
      <c r="B83" s="40" t="s">
        <v>34</v>
      </c>
      <c r="C83" s="3" t="s">
        <v>4</v>
      </c>
      <c r="D83" s="57" t="s">
        <v>98</v>
      </c>
      <c r="E83" s="58"/>
      <c r="F83" s="43"/>
      <c r="G83" s="45">
        <v>150</v>
      </c>
      <c r="H83" s="44">
        <f>ROUND(J82*G83,2)</f>
        <v>0</v>
      </c>
      <c r="I83" s="26" t="str">
        <f>IF(ISBLANK('Modelo de oferta económica'!F83),"Es necesario completar el precio de esta partida, introduciendo un valor en la celda en naranja","")</f>
        <v>Es necesario completar el precio de esta partida, introduciendo un valor en la celda en naranja</v>
      </c>
    </row>
    <row r="84" spans="2:10" ht="39" customHeight="1" thickBot="1" x14ac:dyDescent="0.3">
      <c r="B84" s="52" t="s">
        <v>97</v>
      </c>
      <c r="C84" s="53"/>
      <c r="D84" s="53"/>
      <c r="E84" s="53"/>
      <c r="F84" s="53"/>
      <c r="G84" s="53"/>
      <c r="H84" s="54"/>
    </row>
    <row r="85" spans="2:10" ht="9.9499999999999993" customHeight="1" thickBot="1" x14ac:dyDescent="0.3">
      <c r="E85"/>
      <c r="F85" s="9"/>
      <c r="G85"/>
      <c r="H85" s="1"/>
    </row>
    <row r="86" spans="2:10" ht="23.25" thickBot="1" x14ac:dyDescent="0.3">
      <c r="B86" s="55" t="s">
        <v>0</v>
      </c>
      <c r="C86" s="56"/>
      <c r="D86" s="56"/>
      <c r="E86" s="56"/>
      <c r="F86" s="11" t="s">
        <v>1</v>
      </c>
      <c r="G86" s="2" t="s">
        <v>2</v>
      </c>
      <c r="H86" s="2" t="s">
        <v>3</v>
      </c>
      <c r="J86" s="25">
        <f>ROUND(F87,2)</f>
        <v>0</v>
      </c>
    </row>
    <row r="87" spans="2:10" ht="15.75" thickBot="1" x14ac:dyDescent="0.3">
      <c r="B87" s="40" t="s">
        <v>35</v>
      </c>
      <c r="C87" s="3" t="s">
        <v>45</v>
      </c>
      <c r="D87" s="57" t="s">
        <v>99</v>
      </c>
      <c r="E87" s="58"/>
      <c r="F87" s="43"/>
      <c r="G87" s="3">
        <v>4</v>
      </c>
      <c r="H87" s="44">
        <f>ROUND(J86*G87,2)</f>
        <v>0</v>
      </c>
      <c r="I87" s="26" t="str">
        <f>IF(ISBLANK('Modelo de oferta económica'!F87),"Es necesario completar el precio de esta partida, introduciendo un valor en la celda en naranja","")</f>
        <v>Es necesario completar el precio de esta partida, introduciendo un valor en la celda en naranja</v>
      </c>
    </row>
    <row r="88" spans="2:10" ht="28.15" customHeight="1" thickBot="1" x14ac:dyDescent="0.3">
      <c r="B88" s="52" t="s">
        <v>100</v>
      </c>
      <c r="C88" s="53"/>
      <c r="D88" s="53"/>
      <c r="E88" s="53"/>
      <c r="F88" s="53"/>
      <c r="G88" s="53"/>
      <c r="H88" s="54"/>
    </row>
    <row r="89" spans="2:10" ht="9.9499999999999993" customHeight="1" thickBot="1" x14ac:dyDescent="0.3">
      <c r="D89" s="5"/>
      <c r="E89"/>
      <c r="F89" s="9"/>
      <c r="G89"/>
      <c r="H89" s="4"/>
    </row>
    <row r="90" spans="2:10" ht="23.25" thickBot="1" x14ac:dyDescent="0.3">
      <c r="B90" s="55" t="s">
        <v>0</v>
      </c>
      <c r="C90" s="56"/>
      <c r="D90" s="56"/>
      <c r="E90" s="56"/>
      <c r="F90" s="11" t="s">
        <v>1</v>
      </c>
      <c r="G90" s="2" t="s">
        <v>2</v>
      </c>
      <c r="H90" s="2" t="s">
        <v>3</v>
      </c>
      <c r="J90" s="25">
        <f>ROUND(F91,2)</f>
        <v>0</v>
      </c>
    </row>
    <row r="91" spans="2:10" ht="15.75" thickBot="1" x14ac:dyDescent="0.3">
      <c r="B91" s="40" t="s">
        <v>36</v>
      </c>
      <c r="C91" s="3" t="s">
        <v>44</v>
      </c>
      <c r="D91" s="57" t="s">
        <v>101</v>
      </c>
      <c r="E91" s="58"/>
      <c r="F91" s="43"/>
      <c r="G91" s="45">
        <v>48.73</v>
      </c>
      <c r="H91" s="44">
        <f>ROUND(J90*G91,2)</f>
        <v>0</v>
      </c>
      <c r="I91" s="26" t="str">
        <f>IF(ISBLANK('Modelo de oferta económica'!F91),"Es necesario completar el precio de esta partida, introduciendo un valor en la celda en naranja","")</f>
        <v>Es necesario completar el precio de esta partida, introduciendo un valor en la celda en naranja</v>
      </c>
    </row>
    <row r="92" spans="2:10" ht="36.6" customHeight="1" thickBot="1" x14ac:dyDescent="0.3">
      <c r="B92" s="52" t="s">
        <v>159</v>
      </c>
      <c r="C92" s="53"/>
      <c r="D92" s="53"/>
      <c r="E92" s="53"/>
      <c r="F92" s="53"/>
      <c r="G92" s="53"/>
      <c r="H92" s="54"/>
    </row>
    <row r="93" spans="2:10" ht="9.9499999999999993" customHeight="1" thickBot="1" x14ac:dyDescent="0.3">
      <c r="D93" s="5"/>
      <c r="E93"/>
      <c r="F93" s="9"/>
      <c r="G93"/>
      <c r="H93" s="4"/>
    </row>
    <row r="94" spans="2:10" ht="23.25" thickBot="1" x14ac:dyDescent="0.3">
      <c r="B94" s="55" t="s">
        <v>0</v>
      </c>
      <c r="C94" s="56"/>
      <c r="D94" s="56"/>
      <c r="E94" s="56"/>
      <c r="F94" s="11" t="s">
        <v>1</v>
      </c>
      <c r="G94" s="2" t="s">
        <v>2</v>
      </c>
      <c r="H94" s="2" t="s">
        <v>3</v>
      </c>
      <c r="J94" s="25">
        <f>ROUND(F95,2)</f>
        <v>0</v>
      </c>
    </row>
    <row r="95" spans="2:10" ht="15.75" thickBot="1" x14ac:dyDescent="0.3">
      <c r="B95" s="40" t="s">
        <v>37</v>
      </c>
      <c r="C95" s="3" t="s">
        <v>4</v>
      </c>
      <c r="D95" s="57" t="s">
        <v>102</v>
      </c>
      <c r="E95" s="58"/>
      <c r="F95" s="43"/>
      <c r="G95" s="45">
        <v>24.78</v>
      </c>
      <c r="H95" s="44">
        <f>ROUND(J94*G95,2)</f>
        <v>0</v>
      </c>
      <c r="I95" s="26" t="str">
        <f>IF(ISBLANK('Modelo de oferta económica'!F95),"Es necesario completar el precio de esta partida, introduciendo un valor en la celda en naranja","")</f>
        <v>Es necesario completar el precio de esta partida, introduciendo un valor en la celda en naranja</v>
      </c>
    </row>
    <row r="96" spans="2:10" ht="35.450000000000003" customHeight="1" thickBot="1" x14ac:dyDescent="0.3">
      <c r="B96" s="52" t="s">
        <v>160</v>
      </c>
      <c r="C96" s="53"/>
      <c r="D96" s="53"/>
      <c r="E96" s="53"/>
      <c r="F96" s="53"/>
      <c r="G96" s="53"/>
      <c r="H96" s="54"/>
    </row>
    <row r="97" spans="2:10" ht="9.9499999999999993" customHeight="1" thickBot="1" x14ac:dyDescent="0.3">
      <c r="D97" s="5"/>
      <c r="E97"/>
      <c r="F97" s="9"/>
      <c r="G97"/>
      <c r="H97" s="4"/>
    </row>
    <row r="98" spans="2:10" ht="23.25" thickBot="1" x14ac:dyDescent="0.3">
      <c r="B98" s="55" t="s">
        <v>0</v>
      </c>
      <c r="C98" s="56"/>
      <c r="D98" s="56"/>
      <c r="E98" s="56"/>
      <c r="F98" s="11" t="s">
        <v>1</v>
      </c>
      <c r="G98" s="2" t="s">
        <v>2</v>
      </c>
      <c r="H98" s="2" t="s">
        <v>3</v>
      </c>
      <c r="J98" s="25">
        <f>ROUND(F99,2)</f>
        <v>0</v>
      </c>
    </row>
    <row r="99" spans="2:10" ht="15.75" thickBot="1" x14ac:dyDescent="0.3">
      <c r="B99" s="40" t="s">
        <v>38</v>
      </c>
      <c r="C99" s="3" t="s">
        <v>45</v>
      </c>
      <c r="D99" s="57" t="s">
        <v>103</v>
      </c>
      <c r="E99" s="58"/>
      <c r="F99" s="43"/>
      <c r="G99" s="46">
        <v>1</v>
      </c>
      <c r="H99" s="44">
        <f>ROUND(J98*G99,2)</f>
        <v>0</v>
      </c>
      <c r="I99" s="26" t="str">
        <f>IF(ISBLANK('Modelo de oferta económica'!F99),"Es necesario completar el precio de esta partida, introduciendo un valor en la celda en naranja","")</f>
        <v>Es necesario completar el precio de esta partida, introduciendo un valor en la celda en naranja</v>
      </c>
    </row>
    <row r="100" spans="2:10" ht="45" customHeight="1" thickBot="1" x14ac:dyDescent="0.3">
      <c r="B100" s="52" t="s">
        <v>161</v>
      </c>
      <c r="C100" s="53"/>
      <c r="D100" s="53"/>
      <c r="E100" s="53"/>
      <c r="F100" s="53"/>
      <c r="G100" s="53"/>
      <c r="H100" s="54"/>
    </row>
    <row r="101" spans="2:10" ht="9.9499999999999993" customHeight="1" thickBot="1" x14ac:dyDescent="0.3">
      <c r="D101" s="5"/>
      <c r="E101"/>
      <c r="F101" s="9"/>
      <c r="G101"/>
      <c r="H101"/>
    </row>
    <row r="102" spans="2:10" ht="23.25" thickBot="1" x14ac:dyDescent="0.3">
      <c r="B102" s="55" t="s">
        <v>0</v>
      </c>
      <c r="C102" s="56"/>
      <c r="D102" s="56"/>
      <c r="E102" s="56"/>
      <c r="F102" s="11" t="s">
        <v>1</v>
      </c>
      <c r="G102" s="2" t="s">
        <v>2</v>
      </c>
      <c r="H102" s="2" t="s">
        <v>3</v>
      </c>
      <c r="J102" s="25">
        <f>ROUND(F103,2)</f>
        <v>0</v>
      </c>
    </row>
    <row r="103" spans="2:10" ht="15.75" thickBot="1" x14ac:dyDescent="0.3">
      <c r="B103" s="40" t="s">
        <v>69</v>
      </c>
      <c r="C103" s="3" t="s">
        <v>4</v>
      </c>
      <c r="D103" s="57" t="s">
        <v>104</v>
      </c>
      <c r="E103" s="58"/>
      <c r="F103" s="43"/>
      <c r="G103" s="45">
        <v>22</v>
      </c>
      <c r="H103" s="44">
        <f>ROUND(J102*G103,2)</f>
        <v>0</v>
      </c>
      <c r="I103" s="26" t="str">
        <f>IF(ISBLANK('Modelo de oferta económica'!F103),"Es necesario completar el precio de esta partida, introduciendo un valor en la celda en naranja","")</f>
        <v>Es necesario completar el precio de esta partida, introduciendo un valor en la celda en naranja</v>
      </c>
    </row>
    <row r="104" spans="2:10" ht="38.450000000000003" customHeight="1" thickBot="1" x14ac:dyDescent="0.3">
      <c r="B104" s="52" t="s">
        <v>162</v>
      </c>
      <c r="C104" s="53"/>
      <c r="D104" s="53"/>
      <c r="E104" s="53"/>
      <c r="F104" s="53"/>
      <c r="G104" s="53"/>
      <c r="H104" s="54"/>
    </row>
    <row r="105" spans="2:10" ht="9.9499999999999993" customHeight="1" thickBot="1" x14ac:dyDescent="0.3">
      <c r="D105" s="5"/>
      <c r="E105"/>
      <c r="F105" s="9"/>
      <c r="G105"/>
      <c r="H105" s="4"/>
    </row>
    <row r="106" spans="2:10" ht="23.25" thickBot="1" x14ac:dyDescent="0.3">
      <c r="B106" s="55" t="s">
        <v>0</v>
      </c>
      <c r="C106" s="56"/>
      <c r="D106" s="56"/>
      <c r="E106" s="56"/>
      <c r="F106" s="11" t="s">
        <v>1</v>
      </c>
      <c r="G106" s="2" t="s">
        <v>2</v>
      </c>
      <c r="H106" s="2" t="s">
        <v>3</v>
      </c>
      <c r="J106" s="25">
        <f>ROUND(F107,2)</f>
        <v>0</v>
      </c>
    </row>
    <row r="107" spans="2:10" ht="15.75" thickBot="1" x14ac:dyDescent="0.3">
      <c r="B107" s="40" t="s">
        <v>39</v>
      </c>
      <c r="C107" s="3" t="s">
        <v>44</v>
      </c>
      <c r="D107" s="57" t="s">
        <v>105</v>
      </c>
      <c r="E107" s="58"/>
      <c r="F107" s="43"/>
      <c r="G107" s="45">
        <v>172.68</v>
      </c>
      <c r="H107" s="44">
        <f>ROUND(J106*G107,2)</f>
        <v>0</v>
      </c>
      <c r="I107" s="26" t="str">
        <f>IF(ISBLANK('Modelo de oferta económica'!F107),"Es necesario completar el precio de esta partida, introduciendo un valor en la celda en naranja","")</f>
        <v>Es necesario completar el precio de esta partida, introduciendo un valor en la celda en naranja</v>
      </c>
    </row>
    <row r="108" spans="2:10" ht="15.75" thickBot="1" x14ac:dyDescent="0.3">
      <c r="B108" s="52" t="s">
        <v>163</v>
      </c>
      <c r="C108" s="53"/>
      <c r="D108" s="53"/>
      <c r="E108" s="53"/>
      <c r="F108" s="53"/>
      <c r="G108" s="53"/>
      <c r="H108" s="54"/>
    </row>
    <row r="109" spans="2:10" ht="9.9499999999999993" customHeight="1" thickBot="1" x14ac:dyDescent="0.3">
      <c r="D109" s="5"/>
      <c r="E109"/>
      <c r="F109" s="9"/>
      <c r="G109"/>
      <c r="H109" s="4"/>
    </row>
    <row r="110" spans="2:10" ht="23.25" thickBot="1" x14ac:dyDescent="0.3">
      <c r="B110" s="55" t="s">
        <v>0</v>
      </c>
      <c r="C110" s="56"/>
      <c r="D110" s="56"/>
      <c r="E110" s="56"/>
      <c r="F110" s="11" t="s">
        <v>1</v>
      </c>
      <c r="G110" s="2" t="s">
        <v>2</v>
      </c>
      <c r="H110" s="2" t="s">
        <v>3</v>
      </c>
      <c r="J110" s="25">
        <f>ROUND(F111,2)</f>
        <v>0</v>
      </c>
    </row>
    <row r="111" spans="2:10" ht="15.75" thickBot="1" x14ac:dyDescent="0.3">
      <c r="B111" s="40" t="s">
        <v>40</v>
      </c>
      <c r="C111" s="3" t="s">
        <v>44</v>
      </c>
      <c r="D111" s="57" t="s">
        <v>106</v>
      </c>
      <c r="E111" s="58"/>
      <c r="F111" s="43"/>
      <c r="G111" s="45">
        <v>50.82</v>
      </c>
      <c r="H111" s="44">
        <f>ROUND(J110*G111,2)</f>
        <v>0</v>
      </c>
      <c r="I111" s="26" t="str">
        <f>IF(ISBLANK('Modelo de oferta económica'!F111),"Es necesario completar el precio de esta partida, introduciendo un valor en la celda en naranja","")</f>
        <v>Es necesario completar el precio de esta partida, introduciendo un valor en la celda en naranja</v>
      </c>
    </row>
    <row r="112" spans="2:10" ht="27" customHeight="1" thickBot="1" x14ac:dyDescent="0.3">
      <c r="B112" s="52" t="s">
        <v>164</v>
      </c>
      <c r="C112" s="53"/>
      <c r="D112" s="53"/>
      <c r="E112" s="53"/>
      <c r="F112" s="53"/>
      <c r="G112" s="53"/>
      <c r="H112" s="54"/>
    </row>
    <row r="113" spans="2:10" ht="9.9499999999999993" customHeight="1" thickBot="1" x14ac:dyDescent="0.3">
      <c r="D113" s="5"/>
      <c r="E113"/>
      <c r="F113" s="9"/>
      <c r="G113"/>
      <c r="H113" s="4"/>
    </row>
    <row r="114" spans="2:10" ht="23.25" thickBot="1" x14ac:dyDescent="0.3">
      <c r="B114" s="55" t="s">
        <v>0</v>
      </c>
      <c r="C114" s="56"/>
      <c r="D114" s="56"/>
      <c r="E114" s="56"/>
      <c r="F114" s="11" t="s">
        <v>1</v>
      </c>
      <c r="G114" s="2" t="s">
        <v>2</v>
      </c>
      <c r="H114" s="2" t="s">
        <v>3</v>
      </c>
      <c r="J114" s="25">
        <f>ROUND(F115,2)</f>
        <v>0</v>
      </c>
    </row>
    <row r="115" spans="2:10" ht="15.75" thickBot="1" x14ac:dyDescent="0.3">
      <c r="B115" s="40" t="s">
        <v>41</v>
      </c>
      <c r="C115" s="3" t="s">
        <v>144</v>
      </c>
      <c r="D115" s="57" t="s">
        <v>107</v>
      </c>
      <c r="E115" s="58"/>
      <c r="F115" s="43"/>
      <c r="G115" s="45">
        <v>0.24</v>
      </c>
      <c r="H115" s="44">
        <f>ROUND(J114*G115,2)</f>
        <v>0</v>
      </c>
      <c r="I115" s="26" t="str">
        <f>IF(ISBLANK('Modelo de oferta económica'!F115),"Es necesario completar el precio de esta partida, introduciendo un valor en la celda en naranja","")</f>
        <v>Es necesario completar el precio de esta partida, introduciendo un valor en la celda en naranja</v>
      </c>
    </row>
    <row r="116" spans="2:10" ht="15.75" thickBot="1" x14ac:dyDescent="0.3">
      <c r="B116" s="52" t="s">
        <v>165</v>
      </c>
      <c r="C116" s="53"/>
      <c r="D116" s="53"/>
      <c r="E116" s="53"/>
      <c r="F116" s="53"/>
      <c r="G116" s="53"/>
      <c r="H116" s="54"/>
    </row>
    <row r="117" spans="2:10" ht="9.9499999999999993" customHeight="1" thickBot="1" x14ac:dyDescent="0.3">
      <c r="D117" s="5"/>
      <c r="E117"/>
      <c r="F117" s="9"/>
      <c r="G117"/>
      <c r="H117" s="4"/>
    </row>
    <row r="118" spans="2:10" ht="23.25" thickBot="1" x14ac:dyDescent="0.3">
      <c r="B118" s="55" t="s">
        <v>0</v>
      </c>
      <c r="C118" s="56"/>
      <c r="D118" s="56"/>
      <c r="E118" s="56"/>
      <c r="F118" s="11" t="s">
        <v>1</v>
      </c>
      <c r="G118" s="2" t="s">
        <v>2</v>
      </c>
      <c r="H118" s="2" t="s">
        <v>3</v>
      </c>
      <c r="J118" s="25">
        <f>ROUND(F119,2)</f>
        <v>0</v>
      </c>
    </row>
    <row r="119" spans="2:10" ht="15.75" thickBot="1" x14ac:dyDescent="0.3">
      <c r="B119" s="40" t="s">
        <v>42</v>
      </c>
      <c r="C119" s="3" t="s">
        <v>44</v>
      </c>
      <c r="D119" s="57" t="s">
        <v>108</v>
      </c>
      <c r="E119" s="58"/>
      <c r="F119" s="43"/>
      <c r="G119" s="45">
        <v>11.07</v>
      </c>
      <c r="H119" s="44">
        <f>ROUND(J118*G119,2)</f>
        <v>0</v>
      </c>
      <c r="I119" s="26" t="str">
        <f>IF(ISBLANK('Modelo de oferta económica'!F119),"Es necesario completar el precio de esta partida, introduciendo un valor en la celda en naranja","")</f>
        <v>Es necesario completar el precio de esta partida, introduciendo un valor en la celda en naranja</v>
      </c>
    </row>
    <row r="120" spans="2:10" ht="27" customHeight="1" thickBot="1" x14ac:dyDescent="0.3">
      <c r="B120" s="52" t="s">
        <v>166</v>
      </c>
      <c r="C120" s="53"/>
      <c r="D120" s="53"/>
      <c r="E120" s="53"/>
      <c r="F120" s="53"/>
      <c r="G120" s="53"/>
      <c r="H120" s="54"/>
    </row>
    <row r="121" spans="2:10" ht="9.9499999999999993" customHeight="1" thickBot="1" x14ac:dyDescent="0.3">
      <c r="D121" s="5"/>
      <c r="E121"/>
      <c r="F121" s="9"/>
      <c r="G121"/>
      <c r="H121" s="4"/>
    </row>
    <row r="122" spans="2:10" ht="23.25" thickBot="1" x14ac:dyDescent="0.3">
      <c r="B122" s="55" t="s">
        <v>0</v>
      </c>
      <c r="C122" s="56"/>
      <c r="D122" s="56"/>
      <c r="E122" s="56"/>
      <c r="F122" s="11" t="s">
        <v>1</v>
      </c>
      <c r="G122" s="2" t="s">
        <v>2</v>
      </c>
      <c r="H122" s="2" t="s">
        <v>3</v>
      </c>
      <c r="J122" s="25">
        <f>ROUND(F123,2)</f>
        <v>0</v>
      </c>
    </row>
    <row r="123" spans="2:10" ht="15.75" thickBot="1" x14ac:dyDescent="0.3">
      <c r="B123" s="40" t="s">
        <v>43</v>
      </c>
      <c r="C123" s="3" t="s">
        <v>45</v>
      </c>
      <c r="D123" s="57" t="s">
        <v>109</v>
      </c>
      <c r="E123" s="58"/>
      <c r="F123" s="43"/>
      <c r="G123" s="46">
        <v>1</v>
      </c>
      <c r="H123" s="44">
        <f>ROUND(J122*G123,2)</f>
        <v>0</v>
      </c>
      <c r="I123" s="26" t="str">
        <f>IF(ISBLANK('Modelo de oferta económica'!F123),"Es necesario completar el precio de esta partida, introduciendo un valor en la celda en naranja","")</f>
        <v>Es necesario completar el precio de esta partida, introduciendo un valor en la celda en naranja</v>
      </c>
    </row>
    <row r="124" spans="2:10" ht="47.45" customHeight="1" thickBot="1" x14ac:dyDescent="0.3">
      <c r="B124" s="52" t="s">
        <v>167</v>
      </c>
      <c r="C124" s="53"/>
      <c r="D124" s="53"/>
      <c r="E124" s="53"/>
      <c r="F124" s="53"/>
      <c r="G124" s="53"/>
      <c r="H124" s="54"/>
    </row>
    <row r="125" spans="2:10" ht="9.9499999999999993" customHeight="1" thickBot="1" x14ac:dyDescent="0.3">
      <c r="D125" s="5"/>
      <c r="E125"/>
      <c r="F125" s="9"/>
      <c r="G125"/>
      <c r="H125" s="4"/>
    </row>
    <row r="126" spans="2:10" ht="23.25" thickBot="1" x14ac:dyDescent="0.3">
      <c r="B126" s="55" t="s">
        <v>0</v>
      </c>
      <c r="C126" s="56"/>
      <c r="D126" s="56"/>
      <c r="E126" s="56"/>
      <c r="F126" s="11" t="s">
        <v>1</v>
      </c>
      <c r="G126" s="2" t="s">
        <v>2</v>
      </c>
      <c r="H126" s="2" t="s">
        <v>3</v>
      </c>
      <c r="J126" s="25">
        <f>ROUND(F127,2)</f>
        <v>0</v>
      </c>
    </row>
    <row r="127" spans="2:10" ht="15.75" thickBot="1" x14ac:dyDescent="0.3">
      <c r="B127" s="40" t="s">
        <v>46</v>
      </c>
      <c r="C127" s="3" t="s">
        <v>45</v>
      </c>
      <c r="D127" s="57" t="s">
        <v>110</v>
      </c>
      <c r="E127" s="58"/>
      <c r="F127" s="43"/>
      <c r="G127" s="46">
        <v>7</v>
      </c>
      <c r="H127" s="44">
        <f>ROUND(J126*G127,2)</f>
        <v>0</v>
      </c>
      <c r="I127" s="26" t="str">
        <f>IF(ISBLANK('Modelo de oferta económica'!F127),"Es necesario completar el precio de esta partida, introduciendo un valor en la celda en naranja","")</f>
        <v>Es necesario completar el precio de esta partida, introduciendo un valor en la celda en naranja</v>
      </c>
    </row>
    <row r="128" spans="2:10" ht="46.9" customHeight="1" thickBot="1" x14ac:dyDescent="0.3">
      <c r="B128" s="52" t="s">
        <v>168</v>
      </c>
      <c r="C128" s="53"/>
      <c r="D128" s="53"/>
      <c r="E128" s="53"/>
      <c r="F128" s="53"/>
      <c r="G128" s="53"/>
      <c r="H128" s="54"/>
    </row>
    <row r="129" spans="2:10" ht="9.9499999999999993" customHeight="1" thickBot="1" x14ac:dyDescent="0.3">
      <c r="D129" s="5"/>
      <c r="E129"/>
      <c r="F129" s="9"/>
      <c r="G129"/>
      <c r="H129" s="4"/>
    </row>
    <row r="130" spans="2:10" ht="23.25" thickBot="1" x14ac:dyDescent="0.3">
      <c r="B130" s="55" t="s">
        <v>0</v>
      </c>
      <c r="C130" s="56"/>
      <c r="D130" s="56"/>
      <c r="E130" s="118"/>
      <c r="F130" s="11" t="s">
        <v>1</v>
      </c>
      <c r="G130" s="2" t="s">
        <v>2</v>
      </c>
      <c r="H130" s="2" t="s">
        <v>3</v>
      </c>
      <c r="J130" s="25">
        <f>ROUND(F131,2)</f>
        <v>0</v>
      </c>
    </row>
    <row r="131" spans="2:10" ht="15.75" thickBot="1" x14ac:dyDescent="0.3">
      <c r="B131" s="40" t="s">
        <v>47</v>
      </c>
      <c r="C131" s="3" t="s">
        <v>45</v>
      </c>
      <c r="D131" s="57" t="s">
        <v>111</v>
      </c>
      <c r="E131" s="59"/>
      <c r="F131" s="43"/>
      <c r="G131" s="46">
        <v>3</v>
      </c>
      <c r="H131" s="44">
        <f>ROUND(J130*G131,2)</f>
        <v>0</v>
      </c>
      <c r="I131" s="26" t="str">
        <f>IF(ISBLANK('Modelo de oferta económica'!F131),"Es necesario completar el precio de esta partida, introduciendo un valor en la celda en naranja","")</f>
        <v>Es necesario completar el precio de esta partida, introduciendo un valor en la celda en naranja</v>
      </c>
    </row>
    <row r="132" spans="2:10" ht="44.45" customHeight="1" thickBot="1" x14ac:dyDescent="0.3">
      <c r="B132" s="52" t="s">
        <v>169</v>
      </c>
      <c r="C132" s="53"/>
      <c r="D132" s="53"/>
      <c r="E132" s="53"/>
      <c r="F132" s="53"/>
      <c r="G132" s="53"/>
      <c r="H132" s="54"/>
    </row>
    <row r="133" spans="2:10" ht="9.9499999999999993" customHeight="1" thickBot="1" x14ac:dyDescent="0.3">
      <c r="B133" s="6"/>
      <c r="C133" s="6"/>
      <c r="D133" s="6"/>
      <c r="E133" s="6"/>
      <c r="F133" s="10"/>
      <c r="G133" s="6"/>
      <c r="H133" s="6"/>
      <c r="I133" s="24"/>
    </row>
    <row r="134" spans="2:10" ht="23.25" thickBot="1" x14ac:dyDescent="0.3">
      <c r="B134" s="55" t="s">
        <v>0</v>
      </c>
      <c r="C134" s="56"/>
      <c r="D134" s="56"/>
      <c r="E134" s="56"/>
      <c r="F134" s="11" t="s">
        <v>1</v>
      </c>
      <c r="G134" s="2" t="s">
        <v>2</v>
      </c>
      <c r="H134" s="2" t="s">
        <v>3</v>
      </c>
      <c r="J134" s="25">
        <f>ROUND(F135,2)</f>
        <v>0</v>
      </c>
    </row>
    <row r="135" spans="2:10" ht="23.45" customHeight="1" thickBot="1" x14ac:dyDescent="0.3">
      <c r="B135" s="40" t="s">
        <v>48</v>
      </c>
      <c r="C135" s="3" t="s">
        <v>144</v>
      </c>
      <c r="D135" s="57" t="s">
        <v>170</v>
      </c>
      <c r="E135" s="58"/>
      <c r="F135" s="43"/>
      <c r="G135" s="45">
        <v>4.8499999999999996</v>
      </c>
      <c r="H135" s="44">
        <f>ROUND(J134*G135,2)</f>
        <v>0</v>
      </c>
      <c r="I135" s="26" t="str">
        <f>IF(ISBLANK('Modelo de oferta económica'!F135),"Es necesario completar el precio de esta partida, introduciendo un valor en la celda en naranja","")</f>
        <v>Es necesario completar el precio de esta partida, introduciendo un valor en la celda en naranja</v>
      </c>
    </row>
    <row r="136" spans="2:10" ht="57.6" customHeight="1" thickBot="1" x14ac:dyDescent="0.3">
      <c r="B136" s="52" t="s">
        <v>112</v>
      </c>
      <c r="C136" s="53"/>
      <c r="D136" s="53"/>
      <c r="E136" s="53"/>
      <c r="F136" s="53"/>
      <c r="G136" s="53"/>
      <c r="H136" s="54"/>
    </row>
    <row r="137" spans="2:10" ht="9.9499999999999993" customHeight="1" thickBot="1" x14ac:dyDescent="0.3">
      <c r="D137" s="5"/>
      <c r="E137"/>
      <c r="F137" s="9"/>
      <c r="G137"/>
      <c r="H137" s="4"/>
    </row>
    <row r="138" spans="2:10" ht="23.25" thickBot="1" x14ac:dyDescent="0.3">
      <c r="B138" s="55" t="s">
        <v>0</v>
      </c>
      <c r="C138" s="56"/>
      <c r="D138" s="56"/>
      <c r="E138" s="56"/>
      <c r="F138" s="11" t="s">
        <v>1</v>
      </c>
      <c r="G138" s="2" t="s">
        <v>2</v>
      </c>
      <c r="H138" s="2" t="s">
        <v>3</v>
      </c>
      <c r="J138" s="25">
        <f>ROUND(F139,2)</f>
        <v>0</v>
      </c>
    </row>
    <row r="139" spans="2:10" ht="15.75" thickBot="1" x14ac:dyDescent="0.3">
      <c r="B139" s="40" t="s">
        <v>49</v>
      </c>
      <c r="C139" s="3" t="s">
        <v>44</v>
      </c>
      <c r="D139" s="57" t="s">
        <v>178</v>
      </c>
      <c r="E139" s="58"/>
      <c r="F139" s="43"/>
      <c r="G139" s="45">
        <v>38.86</v>
      </c>
      <c r="H139" s="44">
        <f>ROUND(J138*G139,2)</f>
        <v>0</v>
      </c>
      <c r="I139" s="26" t="str">
        <f>IF(ISBLANK('Modelo de oferta económica'!F139),"Es necesario completar el precio de esta partida, introduciendo un valor en la celda en naranja","")</f>
        <v>Es necesario completar el precio de esta partida, introduciendo un valor en la celda en naranja</v>
      </c>
    </row>
    <row r="140" spans="2:10" ht="36" customHeight="1" thickBot="1" x14ac:dyDescent="0.3">
      <c r="B140" s="52" t="s">
        <v>171</v>
      </c>
      <c r="C140" s="53"/>
      <c r="D140" s="53"/>
      <c r="E140" s="53"/>
      <c r="F140" s="53"/>
      <c r="G140" s="53"/>
      <c r="H140" s="54"/>
    </row>
    <row r="141" spans="2:10" ht="9.9499999999999993" customHeight="1" thickBot="1" x14ac:dyDescent="0.3">
      <c r="D141" s="5"/>
      <c r="E141"/>
      <c r="F141" s="9"/>
      <c r="G141"/>
      <c r="H141" s="4"/>
    </row>
    <row r="142" spans="2:10" ht="23.25" thickBot="1" x14ac:dyDescent="0.3">
      <c r="B142" s="55" t="s">
        <v>0</v>
      </c>
      <c r="C142" s="56"/>
      <c r="D142" s="56"/>
      <c r="E142" s="56"/>
      <c r="F142" s="11" t="s">
        <v>1</v>
      </c>
      <c r="G142" s="2" t="s">
        <v>2</v>
      </c>
      <c r="H142" s="2" t="s">
        <v>3</v>
      </c>
      <c r="J142" s="25">
        <f>ROUND(F143,2)</f>
        <v>0</v>
      </c>
    </row>
    <row r="143" spans="2:10" ht="15.75" thickBot="1" x14ac:dyDescent="0.3">
      <c r="B143" s="40" t="s">
        <v>50</v>
      </c>
      <c r="C143" s="3" t="s">
        <v>44</v>
      </c>
      <c r="D143" s="57" t="s">
        <v>113</v>
      </c>
      <c r="E143" s="58"/>
      <c r="F143" s="43"/>
      <c r="G143" s="45">
        <v>98.21</v>
      </c>
      <c r="H143" s="44">
        <f>ROUND(J142*G143,2)</f>
        <v>0</v>
      </c>
      <c r="I143" s="26" t="str">
        <f>IF(ISBLANK('Modelo de oferta económica'!F143),"Es necesario completar el precio de esta partida, introduciendo un valor en la celda en naranja","")</f>
        <v>Es necesario completar el precio de esta partida, introduciendo un valor en la celda en naranja</v>
      </c>
    </row>
    <row r="144" spans="2:10" ht="45" customHeight="1" thickBot="1" x14ac:dyDescent="0.3">
      <c r="B144" s="52" t="s">
        <v>172</v>
      </c>
      <c r="C144" s="53"/>
      <c r="D144" s="53"/>
      <c r="E144" s="53"/>
      <c r="F144" s="53"/>
      <c r="G144" s="53"/>
      <c r="H144" s="54"/>
    </row>
    <row r="145" spans="2:10" ht="9.9499999999999993" customHeight="1" thickBot="1" x14ac:dyDescent="0.3">
      <c r="D145" s="5"/>
      <c r="E145"/>
      <c r="F145" s="9"/>
      <c r="G145"/>
      <c r="H145" s="4"/>
    </row>
    <row r="146" spans="2:10" ht="23.25" thickBot="1" x14ac:dyDescent="0.3">
      <c r="B146" s="55" t="s">
        <v>0</v>
      </c>
      <c r="C146" s="56"/>
      <c r="D146" s="56"/>
      <c r="E146" s="56"/>
      <c r="F146" s="11" t="s">
        <v>1</v>
      </c>
      <c r="G146" s="2" t="s">
        <v>2</v>
      </c>
      <c r="H146" s="2" t="s">
        <v>3</v>
      </c>
      <c r="J146" s="25">
        <f>ROUND(F147,2)</f>
        <v>0</v>
      </c>
    </row>
    <row r="147" spans="2:10" ht="15.75" thickBot="1" x14ac:dyDescent="0.3">
      <c r="B147" s="40" t="s">
        <v>51</v>
      </c>
      <c r="C147" s="3" t="s">
        <v>144</v>
      </c>
      <c r="D147" s="57" t="s">
        <v>114</v>
      </c>
      <c r="E147" s="58"/>
      <c r="F147" s="43"/>
      <c r="G147" s="45">
        <v>22.41</v>
      </c>
      <c r="H147" s="44">
        <f>ROUND(J146*G147,2)</f>
        <v>0</v>
      </c>
      <c r="I147" s="26" t="str">
        <f>IF(ISBLANK('Modelo de oferta económica'!F147),"Es necesario completar el precio de esta partida, introduciendo un valor en la celda en naranja","")</f>
        <v>Es necesario completar el precio de esta partida, introduciendo un valor en la celda en naranja</v>
      </c>
    </row>
    <row r="148" spans="2:10" ht="36" customHeight="1" thickBot="1" x14ac:dyDescent="0.3">
      <c r="B148" s="52" t="s">
        <v>173</v>
      </c>
      <c r="C148" s="53"/>
      <c r="D148" s="53"/>
      <c r="E148" s="53"/>
      <c r="F148" s="53"/>
      <c r="G148" s="53"/>
      <c r="H148" s="54"/>
    </row>
    <row r="149" spans="2:10" ht="9.9499999999999993" customHeight="1" thickBot="1" x14ac:dyDescent="0.3">
      <c r="D149" s="5"/>
      <c r="E149"/>
      <c r="F149" s="9"/>
      <c r="G149"/>
      <c r="H149" s="4"/>
    </row>
    <row r="150" spans="2:10" ht="23.25" thickBot="1" x14ac:dyDescent="0.3">
      <c r="B150" s="55" t="s">
        <v>0</v>
      </c>
      <c r="C150" s="56"/>
      <c r="D150" s="56"/>
      <c r="E150" s="56"/>
      <c r="F150" s="11" t="s">
        <v>1</v>
      </c>
      <c r="G150" s="2" t="s">
        <v>2</v>
      </c>
      <c r="H150" s="2" t="s">
        <v>3</v>
      </c>
      <c r="J150" s="25">
        <f>ROUND(F151,2)</f>
        <v>0</v>
      </c>
    </row>
    <row r="151" spans="2:10" ht="24" customHeight="1" thickBot="1" x14ac:dyDescent="0.3">
      <c r="B151" s="40" t="s">
        <v>52</v>
      </c>
      <c r="C151" s="3" t="s">
        <v>144</v>
      </c>
      <c r="D151" s="57" t="s">
        <v>174</v>
      </c>
      <c r="E151" s="58"/>
      <c r="F151" s="43"/>
      <c r="G151" s="45">
        <v>120.93</v>
      </c>
      <c r="H151" s="44">
        <f>ROUND(J150*G151,2)</f>
        <v>0</v>
      </c>
      <c r="I151" s="26" t="str">
        <f>IF(ISBLANK('Modelo de oferta económica'!F151),"Es necesario completar el precio de esta partida, introduciendo un valor en la celda en naranja","")</f>
        <v>Es necesario completar el precio de esta partida, introduciendo un valor en la celda en naranja</v>
      </c>
    </row>
    <row r="152" spans="2:10" ht="57" customHeight="1" thickBot="1" x14ac:dyDescent="0.3">
      <c r="B152" s="52" t="s">
        <v>175</v>
      </c>
      <c r="C152" s="53"/>
      <c r="D152" s="53"/>
      <c r="E152" s="53"/>
      <c r="F152" s="53"/>
      <c r="G152" s="53"/>
      <c r="H152" s="54"/>
    </row>
    <row r="153" spans="2:10" ht="9.9499999999999993" customHeight="1" thickBot="1" x14ac:dyDescent="0.3">
      <c r="B153" s="6"/>
      <c r="C153" s="6"/>
      <c r="D153" s="6"/>
      <c r="E153" s="6"/>
      <c r="F153" s="10"/>
      <c r="G153" s="6"/>
      <c r="H153" s="6"/>
      <c r="I153" s="24"/>
    </row>
    <row r="154" spans="2:10" ht="27.75" customHeight="1" thickBot="1" x14ac:dyDescent="0.3">
      <c r="B154" s="104" t="s">
        <v>76</v>
      </c>
      <c r="C154" s="105"/>
      <c r="D154" s="107" t="s">
        <v>115</v>
      </c>
      <c r="E154" s="108"/>
      <c r="F154" s="108"/>
      <c r="G154" s="108"/>
      <c r="H154" s="7">
        <f>+H157+H161+H165</f>
        <v>0</v>
      </c>
      <c r="I154" s="23">
        <f xml:space="preserve"> COUNTIF(I157:I166,"Es necesario completar el precio de esta partida, introduciendo un valor en la celda en naranja")</f>
        <v>3</v>
      </c>
    </row>
    <row r="155" spans="2:10" ht="9.9499999999999993" customHeight="1" thickBot="1" x14ac:dyDescent="0.3">
      <c r="D155" s="5"/>
      <c r="E155"/>
      <c r="F155" s="9"/>
      <c r="G155"/>
      <c r="H155" s="4"/>
    </row>
    <row r="156" spans="2:10" ht="23.25" thickBot="1" x14ac:dyDescent="0.3">
      <c r="B156" s="55" t="s">
        <v>0</v>
      </c>
      <c r="C156" s="56"/>
      <c r="D156" s="56"/>
      <c r="E156" s="56"/>
      <c r="F156" s="11" t="s">
        <v>1</v>
      </c>
      <c r="G156" s="2" t="s">
        <v>2</v>
      </c>
      <c r="H156" s="2" t="s">
        <v>3</v>
      </c>
      <c r="J156" s="25">
        <f>ROUND(F157,2)</f>
        <v>0</v>
      </c>
    </row>
    <row r="157" spans="2:10" ht="15.75" thickBot="1" x14ac:dyDescent="0.3">
      <c r="B157" s="40" t="s">
        <v>53</v>
      </c>
      <c r="C157" s="3" t="s">
        <v>44</v>
      </c>
      <c r="D157" s="57" t="s">
        <v>117</v>
      </c>
      <c r="E157" s="58"/>
      <c r="F157" s="43"/>
      <c r="G157" s="45">
        <v>129.63</v>
      </c>
      <c r="H157" s="44">
        <f>ROUND(J156*G157,2)</f>
        <v>0</v>
      </c>
      <c r="I157" s="26" t="str">
        <f>IF(ISBLANK('Modelo de oferta económica'!F157),"Es necesario completar el precio de esta partida, introduciendo un valor en la celda en naranja","")</f>
        <v>Es necesario completar el precio de esta partida, introduciendo un valor en la celda en naranja</v>
      </c>
    </row>
    <row r="158" spans="2:10" ht="15.75" thickBot="1" x14ac:dyDescent="0.3">
      <c r="B158" s="52" t="s">
        <v>118</v>
      </c>
      <c r="C158" s="53"/>
      <c r="D158" s="53"/>
      <c r="E158" s="53"/>
      <c r="F158" s="53"/>
      <c r="G158" s="53"/>
      <c r="H158" s="54"/>
    </row>
    <row r="159" spans="2:10" ht="9.9499999999999993" customHeight="1" thickBot="1" x14ac:dyDescent="0.3">
      <c r="D159" s="5"/>
      <c r="E159"/>
      <c r="F159" s="9"/>
      <c r="G159"/>
      <c r="H159" s="4"/>
    </row>
    <row r="160" spans="2:10" ht="23.25" thickBot="1" x14ac:dyDescent="0.3">
      <c r="B160" s="55" t="s">
        <v>0</v>
      </c>
      <c r="C160" s="56"/>
      <c r="D160" s="56"/>
      <c r="E160" s="56"/>
      <c r="F160" s="11" t="s">
        <v>1</v>
      </c>
      <c r="G160" s="2" t="s">
        <v>2</v>
      </c>
      <c r="H160" s="2" t="s">
        <v>3</v>
      </c>
      <c r="J160" s="25">
        <f>ROUND(F161,2)</f>
        <v>0</v>
      </c>
    </row>
    <row r="161" spans="2:10" ht="15.75" thickBot="1" x14ac:dyDescent="0.3">
      <c r="B161" s="40" t="s">
        <v>54</v>
      </c>
      <c r="C161" s="3" t="s">
        <v>144</v>
      </c>
      <c r="D161" s="57" t="s">
        <v>119</v>
      </c>
      <c r="E161" s="58"/>
      <c r="F161" s="43"/>
      <c r="G161" s="45">
        <v>136.11000000000001</v>
      </c>
      <c r="H161" s="44">
        <f>ROUND(J160*G161,2)</f>
        <v>0</v>
      </c>
      <c r="I161" s="26" t="str">
        <f>IF(ISBLANK('Modelo de oferta económica'!F161),"Es necesario completar el precio de esta partida, introduciendo un valor en la celda en naranja","")</f>
        <v>Es necesario completar el precio de esta partida, introduciendo un valor en la celda en naranja</v>
      </c>
    </row>
    <row r="162" spans="2:10" ht="27" customHeight="1" thickBot="1" x14ac:dyDescent="0.3">
      <c r="B162" s="52" t="s">
        <v>120</v>
      </c>
      <c r="C162" s="53"/>
      <c r="D162" s="53"/>
      <c r="E162" s="53"/>
      <c r="F162" s="53"/>
      <c r="G162" s="53"/>
      <c r="H162" s="54"/>
    </row>
    <row r="163" spans="2:10" ht="9.9499999999999993" customHeight="1" thickBot="1" x14ac:dyDescent="0.3">
      <c r="D163" s="5"/>
      <c r="E163"/>
      <c r="F163" s="9"/>
      <c r="G163"/>
      <c r="H163" s="4"/>
    </row>
    <row r="164" spans="2:10" ht="15.75" thickBot="1" x14ac:dyDescent="0.3">
      <c r="B164" s="55" t="s">
        <v>0</v>
      </c>
      <c r="C164" s="56"/>
      <c r="D164" s="56"/>
      <c r="E164" s="56"/>
      <c r="F164" s="11" t="s">
        <v>81</v>
      </c>
      <c r="G164" s="2" t="s">
        <v>2</v>
      </c>
      <c r="H164" s="2" t="s">
        <v>3</v>
      </c>
      <c r="J164" s="25">
        <f>ROUND(F165,2)</f>
        <v>0</v>
      </c>
    </row>
    <row r="165" spans="2:10" ht="15.75" thickBot="1" x14ac:dyDescent="0.3">
      <c r="B165" s="40" t="s">
        <v>55</v>
      </c>
      <c r="C165" s="3" t="s">
        <v>80</v>
      </c>
      <c r="D165" s="57" t="s">
        <v>121</v>
      </c>
      <c r="E165" s="58"/>
      <c r="F165" s="43"/>
      <c r="G165" s="46">
        <v>1</v>
      </c>
      <c r="H165" s="44">
        <f>ROUND(J164*G165,2)</f>
        <v>0</v>
      </c>
      <c r="I165" s="26" t="str">
        <f>IF(ISBLANK('Modelo de oferta económica'!F165),"Es necesario completar el precio de esta partida, introduciendo un valor en la celda en naranja","")</f>
        <v>Es necesario completar el precio de esta partida, introduciendo un valor en la celda en naranja</v>
      </c>
    </row>
    <row r="166" spans="2:10" ht="36.6" customHeight="1" thickBot="1" x14ac:dyDescent="0.3">
      <c r="B166" s="52" t="s">
        <v>176</v>
      </c>
      <c r="C166" s="53"/>
      <c r="D166" s="53"/>
      <c r="E166" s="53"/>
      <c r="F166" s="53"/>
      <c r="G166" s="53"/>
      <c r="H166" s="54"/>
    </row>
    <row r="167" spans="2:10" ht="9.9499999999999993" customHeight="1" thickBot="1" x14ac:dyDescent="0.3">
      <c r="B167" s="6"/>
      <c r="C167" s="6"/>
      <c r="D167" s="6"/>
      <c r="E167" s="6"/>
      <c r="F167" s="10"/>
      <c r="G167" s="6"/>
      <c r="H167" s="6"/>
      <c r="I167" s="24"/>
    </row>
    <row r="168" spans="2:10" ht="27.75" customHeight="1" thickBot="1" x14ac:dyDescent="0.3">
      <c r="B168" s="104" t="s">
        <v>77</v>
      </c>
      <c r="C168" s="105"/>
      <c r="D168" s="107" t="s">
        <v>122</v>
      </c>
      <c r="E168" s="108"/>
      <c r="F168" s="108"/>
      <c r="G168" s="108"/>
      <c r="H168" s="7">
        <f>+H171+H175+H179+H183+H187+H191+H195+H199+H203+H207+H211+H215</f>
        <v>0</v>
      </c>
      <c r="I168" s="23">
        <f xml:space="preserve"> COUNTIF(I171:I216,"Es necesario completar el precio de esta partida, introduciendo un valor en la celda en naranja")</f>
        <v>12</v>
      </c>
    </row>
    <row r="169" spans="2:10" ht="9.9499999999999993" customHeight="1" thickBot="1" x14ac:dyDescent="0.3">
      <c r="D169" s="5"/>
      <c r="E169"/>
      <c r="F169" s="9"/>
      <c r="G169"/>
      <c r="H169" s="4"/>
      <c r="I169" s="23">
        <f t="shared" ref="I169:I170" si="0" xml:space="preserve"> COUNTIF(I170:I217,"Es necesario completar el precio de esta partida, introduciendo un valor en la celda en naranja")</f>
        <v>12</v>
      </c>
    </row>
    <row r="170" spans="2:10" ht="23.25" thickBot="1" x14ac:dyDescent="0.3">
      <c r="B170" s="55" t="s">
        <v>0</v>
      </c>
      <c r="C170" s="56"/>
      <c r="D170" s="56"/>
      <c r="E170" s="56"/>
      <c r="F170" s="11" t="s">
        <v>1</v>
      </c>
      <c r="G170" s="2" t="s">
        <v>2</v>
      </c>
      <c r="H170" s="2" t="s">
        <v>3</v>
      </c>
      <c r="I170" s="23">
        <f t="shared" si="0"/>
        <v>12</v>
      </c>
      <c r="J170" s="25">
        <f>ROUND(F171,2)</f>
        <v>0</v>
      </c>
    </row>
    <row r="171" spans="2:10" ht="15.75" thickBot="1" x14ac:dyDescent="0.3">
      <c r="B171" s="40" t="s">
        <v>56</v>
      </c>
      <c r="C171" s="3" t="s">
        <v>144</v>
      </c>
      <c r="D171" s="57" t="s">
        <v>124</v>
      </c>
      <c r="E171" s="58"/>
      <c r="F171" s="43"/>
      <c r="G171" s="45">
        <v>166.01</v>
      </c>
      <c r="H171" s="44">
        <f>ROUND(J170*G171,2)</f>
        <v>0</v>
      </c>
      <c r="I171" s="26" t="str">
        <f>IF(ISBLANK('Modelo de oferta económica'!F171),"Es necesario completar el precio de esta partida, introduciendo un valor en la celda en naranja","")</f>
        <v>Es necesario completar el precio de esta partida, introduciendo un valor en la celda en naranja</v>
      </c>
    </row>
    <row r="172" spans="2:10" ht="38.450000000000003" customHeight="1" thickBot="1" x14ac:dyDescent="0.3">
      <c r="B172" s="52" t="s">
        <v>125</v>
      </c>
      <c r="C172" s="53"/>
      <c r="D172" s="53"/>
      <c r="E172" s="53"/>
      <c r="F172" s="53"/>
      <c r="G172" s="53"/>
      <c r="H172" s="54"/>
    </row>
    <row r="173" spans="2:10" ht="9.9499999999999993" customHeight="1" thickBot="1" x14ac:dyDescent="0.3">
      <c r="D173" s="5"/>
      <c r="E173"/>
      <c r="F173" s="9"/>
      <c r="G173"/>
      <c r="H173" s="4"/>
    </row>
    <row r="174" spans="2:10" ht="23.25" thickBot="1" x14ac:dyDescent="0.3">
      <c r="B174" s="55" t="s">
        <v>0</v>
      </c>
      <c r="C174" s="56"/>
      <c r="D174" s="56"/>
      <c r="E174" s="56"/>
      <c r="F174" s="11" t="s">
        <v>1</v>
      </c>
      <c r="G174" s="2" t="s">
        <v>2</v>
      </c>
      <c r="H174" s="2" t="s">
        <v>3</v>
      </c>
      <c r="J174" s="25">
        <f>ROUND(F175,2)</f>
        <v>0</v>
      </c>
    </row>
    <row r="175" spans="2:10" ht="15.75" thickBot="1" x14ac:dyDescent="0.3">
      <c r="B175" s="40" t="s">
        <v>57</v>
      </c>
      <c r="C175" s="3" t="s">
        <v>144</v>
      </c>
      <c r="D175" s="57" t="s">
        <v>153</v>
      </c>
      <c r="E175" s="58"/>
      <c r="F175" s="43"/>
      <c r="G175" s="45">
        <v>166.01</v>
      </c>
      <c r="H175" s="44">
        <f>ROUND(J174*G175,2)</f>
        <v>0</v>
      </c>
      <c r="I175" s="26" t="str">
        <f>IF(ISBLANK('Modelo de oferta económica'!F175),"Es necesario completar el precio de esta partida, introduciendo un valor en la celda en naranja","")</f>
        <v>Es necesario completar el precio de esta partida, introduciendo un valor en la celda en naranja</v>
      </c>
    </row>
    <row r="176" spans="2:10" ht="26.45" customHeight="1" thickBot="1" x14ac:dyDescent="0.3">
      <c r="B176" s="52" t="s">
        <v>126</v>
      </c>
      <c r="C176" s="53"/>
      <c r="D176" s="53"/>
      <c r="E176" s="53"/>
      <c r="F176" s="53"/>
      <c r="G176" s="53"/>
      <c r="H176" s="54"/>
    </row>
    <row r="177" spans="2:10" ht="9.9499999999999993" customHeight="1" thickBot="1" x14ac:dyDescent="0.3">
      <c r="D177" s="5"/>
      <c r="E177"/>
      <c r="F177" s="9"/>
      <c r="G177"/>
      <c r="H177" s="4"/>
    </row>
    <row r="178" spans="2:10" ht="23.25" thickBot="1" x14ac:dyDescent="0.3">
      <c r="B178" s="55" t="s">
        <v>0</v>
      </c>
      <c r="C178" s="56"/>
      <c r="D178" s="56"/>
      <c r="E178" s="56"/>
      <c r="F178" s="11" t="s">
        <v>1</v>
      </c>
      <c r="G178" s="2" t="s">
        <v>2</v>
      </c>
      <c r="H178" s="2" t="s">
        <v>3</v>
      </c>
      <c r="J178" s="25">
        <f>ROUND(F179,2)</f>
        <v>0</v>
      </c>
    </row>
    <row r="179" spans="2:10" ht="15.75" thickBot="1" x14ac:dyDescent="0.3">
      <c r="B179" s="40" t="s">
        <v>58</v>
      </c>
      <c r="C179" s="3" t="s">
        <v>144</v>
      </c>
      <c r="D179" s="57" t="s">
        <v>127</v>
      </c>
      <c r="E179" s="58"/>
      <c r="F179" s="43"/>
      <c r="G179" s="45">
        <v>1</v>
      </c>
      <c r="H179" s="44">
        <f>ROUND(J178*G179,2)</f>
        <v>0</v>
      </c>
      <c r="I179" s="26" t="str">
        <f>IF(ISBLANK('Modelo de oferta económica'!F179),"Es necesario completar el precio de esta partida, introduciendo un valor en la celda en naranja","")</f>
        <v>Es necesario completar el precio de esta partida, introduciendo un valor en la celda en naranja</v>
      </c>
    </row>
    <row r="180" spans="2:10" ht="38.450000000000003" customHeight="1" thickBot="1" x14ac:dyDescent="0.3">
      <c r="B180" s="52" t="s">
        <v>128</v>
      </c>
      <c r="C180" s="53"/>
      <c r="D180" s="53"/>
      <c r="E180" s="53"/>
      <c r="F180" s="53"/>
      <c r="G180" s="53"/>
      <c r="H180" s="54"/>
    </row>
    <row r="181" spans="2:10" ht="9.9499999999999993" customHeight="1" thickBot="1" x14ac:dyDescent="0.3">
      <c r="E181"/>
      <c r="F181" s="9"/>
      <c r="G181"/>
      <c r="H181" s="1"/>
    </row>
    <row r="182" spans="2:10" ht="23.25" thickBot="1" x14ac:dyDescent="0.3">
      <c r="B182" s="55" t="s">
        <v>0</v>
      </c>
      <c r="C182" s="56"/>
      <c r="D182" s="56"/>
      <c r="E182" s="56"/>
      <c r="F182" s="11" t="s">
        <v>1</v>
      </c>
      <c r="G182" s="2" t="s">
        <v>2</v>
      </c>
      <c r="H182" s="2" t="s">
        <v>3</v>
      </c>
      <c r="J182" s="25">
        <f>ROUND(F183,2)</f>
        <v>0</v>
      </c>
    </row>
    <row r="183" spans="2:10" ht="15.75" thickBot="1" x14ac:dyDescent="0.3">
      <c r="B183" s="40" t="s">
        <v>59</v>
      </c>
      <c r="C183" s="3" t="s">
        <v>144</v>
      </c>
      <c r="D183" s="57" t="s">
        <v>154</v>
      </c>
      <c r="E183" s="58"/>
      <c r="F183" s="43"/>
      <c r="G183" s="45">
        <v>1</v>
      </c>
      <c r="H183" s="44">
        <f>ROUND(J182*G183,2)</f>
        <v>0</v>
      </c>
      <c r="I183" s="26" t="str">
        <f>IF(ISBLANK('Modelo de oferta económica'!F183),"Es necesario completar el precio de esta partida, introduciendo un valor en la celda en naranja","")</f>
        <v>Es necesario completar el precio de esta partida, introduciendo un valor en la celda en naranja</v>
      </c>
    </row>
    <row r="184" spans="2:10" ht="25.9" customHeight="1" thickBot="1" x14ac:dyDescent="0.3">
      <c r="B184" s="68" t="s">
        <v>129</v>
      </c>
      <c r="C184" s="69"/>
      <c r="D184" s="69"/>
      <c r="E184" s="69"/>
      <c r="F184" s="69"/>
      <c r="G184" s="69"/>
      <c r="H184" s="70"/>
    </row>
    <row r="185" spans="2:10" ht="9.9499999999999993" customHeight="1" thickBot="1" x14ac:dyDescent="0.3">
      <c r="E185"/>
      <c r="F185" s="9"/>
      <c r="G185"/>
      <c r="H185" s="1"/>
    </row>
    <row r="186" spans="2:10" ht="23.25" thickBot="1" x14ac:dyDescent="0.3">
      <c r="B186" s="55" t="s">
        <v>0</v>
      </c>
      <c r="C186" s="56"/>
      <c r="D186" s="56"/>
      <c r="E186" s="56"/>
      <c r="F186" s="11" t="s">
        <v>1</v>
      </c>
      <c r="G186" s="2" t="s">
        <v>2</v>
      </c>
      <c r="H186" s="2" t="s">
        <v>3</v>
      </c>
      <c r="J186" s="25">
        <f>ROUND(F187,2)</f>
        <v>0</v>
      </c>
    </row>
    <row r="187" spans="2:10" ht="15.75" thickBot="1" x14ac:dyDescent="0.3">
      <c r="B187" s="40" t="s">
        <v>60</v>
      </c>
      <c r="C187" s="3" t="s">
        <v>144</v>
      </c>
      <c r="D187" s="57" t="s">
        <v>151</v>
      </c>
      <c r="E187" s="58"/>
      <c r="F187" s="43"/>
      <c r="G187" s="3">
        <v>5.52</v>
      </c>
      <c r="H187" s="44">
        <f>ROUND(J186*G187,2)</f>
        <v>0</v>
      </c>
      <c r="I187" s="26" t="str">
        <f>IF(ISBLANK('Modelo de oferta económica'!F187),"Es necesario completar el precio de esta partida, introduciendo un valor en la celda en naranja","")</f>
        <v>Es necesario completar el precio de esta partida, introduciendo un valor en la celda en naranja</v>
      </c>
    </row>
    <row r="188" spans="2:10" ht="35.450000000000003" customHeight="1" thickBot="1" x14ac:dyDescent="0.3">
      <c r="B188" s="68" t="s">
        <v>130</v>
      </c>
      <c r="C188" s="69"/>
      <c r="D188" s="69"/>
      <c r="E188" s="69"/>
      <c r="F188" s="69"/>
      <c r="G188" s="69"/>
      <c r="H188" s="70"/>
    </row>
    <row r="189" spans="2:10" ht="9.9499999999999993" customHeight="1" thickBot="1" x14ac:dyDescent="0.3">
      <c r="E189"/>
      <c r="F189" s="9"/>
      <c r="G189"/>
      <c r="H189" s="1"/>
    </row>
    <row r="190" spans="2:10" ht="23.25" thickBot="1" x14ac:dyDescent="0.3">
      <c r="B190" s="55" t="s">
        <v>0</v>
      </c>
      <c r="C190" s="56"/>
      <c r="D190" s="56"/>
      <c r="E190" s="56"/>
      <c r="F190" s="11" t="s">
        <v>1</v>
      </c>
      <c r="G190" s="2" t="s">
        <v>2</v>
      </c>
      <c r="H190" s="2" t="s">
        <v>3</v>
      </c>
      <c r="J190" s="25">
        <f>ROUND(F191,2)</f>
        <v>0</v>
      </c>
    </row>
    <row r="191" spans="2:10" ht="15.75" thickBot="1" x14ac:dyDescent="0.3">
      <c r="B191" s="40" t="s">
        <v>61</v>
      </c>
      <c r="C191" s="3" t="s">
        <v>144</v>
      </c>
      <c r="D191" s="57" t="s">
        <v>155</v>
      </c>
      <c r="E191" s="58"/>
      <c r="F191" s="43"/>
      <c r="G191" s="3">
        <v>5.52</v>
      </c>
      <c r="H191" s="44">
        <f>ROUND(J190*G191,2)</f>
        <v>0</v>
      </c>
      <c r="I191" s="26" t="str">
        <f>IF(ISBLANK('Modelo de oferta económica'!F191),"Es necesario completar el precio de esta partida, introduciendo un valor en la celda en naranja","")</f>
        <v>Es necesario completar el precio de esta partida, introduciendo un valor en la celda en naranja</v>
      </c>
    </row>
    <row r="192" spans="2:10" ht="27" customHeight="1" thickBot="1" x14ac:dyDescent="0.3">
      <c r="B192" s="68" t="s">
        <v>131</v>
      </c>
      <c r="C192" s="69"/>
      <c r="D192" s="69"/>
      <c r="E192" s="69"/>
      <c r="F192" s="69"/>
      <c r="G192" s="69"/>
      <c r="H192" s="70"/>
    </row>
    <row r="193" spans="2:10" ht="9.9499999999999993" customHeight="1" thickBot="1" x14ac:dyDescent="0.3">
      <c r="E193"/>
      <c r="F193" s="9"/>
      <c r="G193"/>
      <c r="H193" s="1"/>
    </row>
    <row r="194" spans="2:10" ht="23.25" thickBot="1" x14ac:dyDescent="0.3">
      <c r="B194" s="55" t="s">
        <v>0</v>
      </c>
      <c r="C194" s="56"/>
      <c r="D194" s="56"/>
      <c r="E194" s="56"/>
      <c r="F194" s="11" t="s">
        <v>1</v>
      </c>
      <c r="G194" s="2" t="s">
        <v>2</v>
      </c>
      <c r="H194" s="2" t="s">
        <v>3</v>
      </c>
      <c r="J194" s="25">
        <f>ROUND(F195,2)</f>
        <v>0</v>
      </c>
    </row>
    <row r="195" spans="2:10" ht="15.75" thickBot="1" x14ac:dyDescent="0.3">
      <c r="B195" s="40" t="s">
        <v>62</v>
      </c>
      <c r="C195" s="3" t="s">
        <v>144</v>
      </c>
      <c r="D195" s="57" t="s">
        <v>132</v>
      </c>
      <c r="E195" s="58"/>
      <c r="F195" s="43"/>
      <c r="G195" s="45">
        <v>1</v>
      </c>
      <c r="H195" s="44">
        <f>ROUND(J194*G195,2)</f>
        <v>0</v>
      </c>
      <c r="I195" s="26" t="str">
        <f>IF(ISBLANK('Modelo de oferta económica'!F195),"Es necesario completar el precio de esta partida, introduciendo un valor en la celda en naranja","")</f>
        <v>Es necesario completar el precio de esta partida, introduciendo un valor en la celda en naranja</v>
      </c>
    </row>
    <row r="196" spans="2:10" ht="38.450000000000003" customHeight="1" thickBot="1" x14ac:dyDescent="0.3">
      <c r="B196" s="68" t="s">
        <v>133</v>
      </c>
      <c r="C196" s="69"/>
      <c r="D196" s="69"/>
      <c r="E196" s="69"/>
      <c r="F196" s="69"/>
      <c r="G196" s="69"/>
      <c r="H196" s="70"/>
    </row>
    <row r="197" spans="2:10" ht="9.9499999999999993" customHeight="1" thickBot="1" x14ac:dyDescent="0.3">
      <c r="E197"/>
      <c r="F197" s="9"/>
      <c r="G197"/>
      <c r="H197" s="1"/>
    </row>
    <row r="198" spans="2:10" ht="23.25" thickBot="1" x14ac:dyDescent="0.3">
      <c r="B198" s="55" t="s">
        <v>0</v>
      </c>
      <c r="C198" s="56"/>
      <c r="D198" s="56"/>
      <c r="E198" s="56"/>
      <c r="F198" s="11" t="s">
        <v>1</v>
      </c>
      <c r="G198" s="2" t="s">
        <v>2</v>
      </c>
      <c r="H198" s="2" t="s">
        <v>3</v>
      </c>
      <c r="J198" s="25">
        <f>ROUND(F199,2)</f>
        <v>0</v>
      </c>
    </row>
    <row r="199" spans="2:10" ht="21.6" customHeight="1" thickBot="1" x14ac:dyDescent="0.3">
      <c r="B199" s="40" t="s">
        <v>63</v>
      </c>
      <c r="C199" s="3" t="s">
        <v>144</v>
      </c>
      <c r="D199" s="57" t="s">
        <v>152</v>
      </c>
      <c r="E199" s="58"/>
      <c r="F199" s="43"/>
      <c r="G199" s="45">
        <v>1</v>
      </c>
      <c r="H199" s="44">
        <f>ROUND(J198*G199,2)</f>
        <v>0</v>
      </c>
      <c r="I199" s="26" t="str">
        <f>IF(ISBLANK('Modelo de oferta económica'!F199),"Es necesario completar el precio de esta partida, introduciendo un valor en la celda en naranja","")</f>
        <v>Es necesario completar el precio de esta partida, introduciendo un valor en la celda en naranja</v>
      </c>
    </row>
    <row r="200" spans="2:10" ht="27" customHeight="1" thickBot="1" x14ac:dyDescent="0.3">
      <c r="B200" s="52" t="s">
        <v>134</v>
      </c>
      <c r="C200" s="53"/>
      <c r="D200" s="53"/>
      <c r="E200" s="53"/>
      <c r="F200" s="53"/>
      <c r="G200" s="53"/>
      <c r="H200" s="54"/>
    </row>
    <row r="201" spans="2:10" ht="9.9499999999999993" customHeight="1" thickBot="1" x14ac:dyDescent="0.3">
      <c r="E201"/>
      <c r="F201" s="9"/>
      <c r="G201"/>
      <c r="H201" s="1"/>
    </row>
    <row r="202" spans="2:10" ht="23.25" thickBot="1" x14ac:dyDescent="0.3">
      <c r="B202" s="55" t="s">
        <v>0</v>
      </c>
      <c r="C202" s="56"/>
      <c r="D202" s="56"/>
      <c r="E202" s="56"/>
      <c r="F202" s="11" t="s">
        <v>1</v>
      </c>
      <c r="G202" s="2" t="s">
        <v>2</v>
      </c>
      <c r="H202" s="2" t="s">
        <v>3</v>
      </c>
      <c r="J202" s="25">
        <f>ROUND(F203,2)</f>
        <v>0</v>
      </c>
    </row>
    <row r="203" spans="2:10" ht="15.75" thickBot="1" x14ac:dyDescent="0.3">
      <c r="B203" s="40" t="s">
        <v>64</v>
      </c>
      <c r="C203" s="3" t="s">
        <v>144</v>
      </c>
      <c r="D203" s="57" t="s">
        <v>135</v>
      </c>
      <c r="E203" s="58"/>
      <c r="F203" s="43"/>
      <c r="G203" s="45">
        <v>1</v>
      </c>
      <c r="H203" s="44">
        <f>ROUND(J202*G203,2)</f>
        <v>0</v>
      </c>
      <c r="I203" s="26" t="str">
        <f>IF(ISBLANK('Modelo de oferta económica'!F203),"Es necesario completar el precio de esta partida, introduciendo un valor en la celda en naranja","")</f>
        <v>Es necesario completar el precio de esta partida, introduciendo un valor en la celda en naranja</v>
      </c>
    </row>
    <row r="204" spans="2:10" ht="39.6" customHeight="1" thickBot="1" x14ac:dyDescent="0.3">
      <c r="B204" s="68" t="s">
        <v>136</v>
      </c>
      <c r="C204" s="69"/>
      <c r="D204" s="69"/>
      <c r="E204" s="69"/>
      <c r="F204" s="69"/>
      <c r="G204" s="69"/>
      <c r="H204" s="70"/>
    </row>
    <row r="205" spans="2:10" ht="9.9499999999999993" customHeight="1" thickBot="1" x14ac:dyDescent="0.3">
      <c r="E205"/>
      <c r="F205" s="9"/>
      <c r="G205"/>
      <c r="H205" s="1"/>
    </row>
    <row r="206" spans="2:10" ht="23.25" thickBot="1" x14ac:dyDescent="0.3">
      <c r="B206" s="55" t="s">
        <v>0</v>
      </c>
      <c r="C206" s="56"/>
      <c r="D206" s="56"/>
      <c r="E206" s="56"/>
      <c r="F206" s="11" t="s">
        <v>1</v>
      </c>
      <c r="G206" s="2" t="s">
        <v>2</v>
      </c>
      <c r="H206" s="2" t="s">
        <v>3</v>
      </c>
      <c r="J206" s="25">
        <f>ROUND(F207,2)</f>
        <v>0</v>
      </c>
    </row>
    <row r="207" spans="2:10" ht="15.75" thickBot="1" x14ac:dyDescent="0.3">
      <c r="B207" s="40" t="s">
        <v>65</v>
      </c>
      <c r="C207" s="3" t="s">
        <v>144</v>
      </c>
      <c r="D207" s="57" t="s">
        <v>156</v>
      </c>
      <c r="E207" s="58"/>
      <c r="F207" s="43"/>
      <c r="G207" s="45">
        <v>1</v>
      </c>
      <c r="H207" s="44">
        <f>ROUND(J206*G207,2)</f>
        <v>0</v>
      </c>
      <c r="I207" s="26" t="str">
        <f>IF(ISBLANK('Modelo de oferta económica'!F207),"Es necesario completar el precio de esta partida, introduciendo un valor en la celda en naranja","")</f>
        <v>Es necesario completar el precio de esta partida, introduciendo un valor en la celda en naranja</v>
      </c>
    </row>
    <row r="208" spans="2:10" ht="27" customHeight="1" thickBot="1" x14ac:dyDescent="0.3">
      <c r="B208" s="68" t="s">
        <v>137</v>
      </c>
      <c r="C208" s="69"/>
      <c r="D208" s="69"/>
      <c r="E208" s="69"/>
      <c r="F208" s="69"/>
      <c r="G208" s="69"/>
      <c r="H208" s="70"/>
    </row>
    <row r="209" spans="2:10" ht="9.9499999999999993" customHeight="1" thickBot="1" x14ac:dyDescent="0.3">
      <c r="E209"/>
      <c r="F209" s="9"/>
      <c r="G209"/>
      <c r="H209"/>
    </row>
    <row r="210" spans="2:10" ht="23.25" thickBot="1" x14ac:dyDescent="0.3">
      <c r="B210" s="55" t="s">
        <v>0</v>
      </c>
      <c r="C210" s="56"/>
      <c r="D210" s="56"/>
      <c r="E210" s="56"/>
      <c r="F210" s="11" t="s">
        <v>1</v>
      </c>
      <c r="G210" s="2" t="s">
        <v>2</v>
      </c>
      <c r="H210" s="2" t="s">
        <v>3</v>
      </c>
      <c r="J210" s="25">
        <f>ROUND(F211,2)</f>
        <v>0</v>
      </c>
    </row>
    <row r="211" spans="2:10" ht="15.75" thickBot="1" x14ac:dyDescent="0.3">
      <c r="B211" s="40" t="s">
        <v>66</v>
      </c>
      <c r="C211" s="3" t="s">
        <v>144</v>
      </c>
      <c r="D211" s="57" t="s">
        <v>138</v>
      </c>
      <c r="E211" s="58"/>
      <c r="F211" s="43"/>
      <c r="G211" s="45">
        <v>1</v>
      </c>
      <c r="H211" s="44">
        <f>ROUND(J210*G211,2)</f>
        <v>0</v>
      </c>
      <c r="I211" s="26" t="str">
        <f>IF(ISBLANK('Modelo de oferta económica'!F211),"Es necesario completar el precio de esta partida, introduciendo un valor en la celda en naranja","")</f>
        <v>Es necesario completar el precio de esta partida, introduciendo un valor en la celda en naranja</v>
      </c>
    </row>
    <row r="212" spans="2:10" ht="36.6" customHeight="1" thickBot="1" x14ac:dyDescent="0.3">
      <c r="B212" s="68" t="s">
        <v>139</v>
      </c>
      <c r="C212" s="69"/>
      <c r="D212" s="69"/>
      <c r="E212" s="69"/>
      <c r="F212" s="69"/>
      <c r="G212" s="69"/>
      <c r="H212" s="70"/>
    </row>
    <row r="213" spans="2:10" ht="9.9499999999999993" customHeight="1" thickBot="1" x14ac:dyDescent="0.3">
      <c r="E213"/>
      <c r="F213" s="9"/>
      <c r="G213"/>
      <c r="H213" s="1"/>
    </row>
    <row r="214" spans="2:10" ht="23.25" thickBot="1" x14ac:dyDescent="0.3">
      <c r="B214" s="55" t="s">
        <v>0</v>
      </c>
      <c r="C214" s="56"/>
      <c r="D214" s="56"/>
      <c r="E214" s="56"/>
      <c r="F214" s="11" t="s">
        <v>1</v>
      </c>
      <c r="G214" s="2" t="s">
        <v>2</v>
      </c>
      <c r="H214" s="2" t="s">
        <v>3</v>
      </c>
      <c r="J214" s="25">
        <f>ROUND(F215,2)</f>
        <v>0</v>
      </c>
    </row>
    <row r="215" spans="2:10" ht="15.75" thickBot="1" x14ac:dyDescent="0.3">
      <c r="B215" s="40" t="s">
        <v>67</v>
      </c>
      <c r="C215" s="3" t="s">
        <v>144</v>
      </c>
      <c r="D215" s="57" t="s">
        <v>140</v>
      </c>
      <c r="E215" s="58"/>
      <c r="F215" s="43"/>
      <c r="G215" s="45">
        <v>1</v>
      </c>
      <c r="H215" s="44">
        <f>ROUND(J214*G215,2)</f>
        <v>0</v>
      </c>
      <c r="I215" s="26" t="str">
        <f>IF(ISBLANK('Modelo de oferta económica'!F215),"Es necesario completar el precio de esta partida, introduciendo un valor en la celda en naranja","")</f>
        <v>Es necesario completar el precio de esta partida, introduciendo un valor en la celda en naranja</v>
      </c>
    </row>
    <row r="216" spans="2:10" ht="30.6" customHeight="1" thickBot="1" x14ac:dyDescent="0.3">
      <c r="B216" s="52" t="s">
        <v>141</v>
      </c>
      <c r="C216" s="53"/>
      <c r="D216" s="53"/>
      <c r="E216" s="53"/>
      <c r="F216" s="53"/>
      <c r="G216" s="53"/>
      <c r="H216" s="54"/>
    </row>
    <row r="217" spans="2:10" ht="9.9499999999999993" customHeight="1" thickBot="1" x14ac:dyDescent="0.3">
      <c r="B217" s="6"/>
      <c r="C217" s="6"/>
      <c r="D217" s="6"/>
      <c r="E217" s="6"/>
      <c r="F217" s="10"/>
      <c r="G217" s="6"/>
      <c r="H217" s="6"/>
      <c r="I217" s="24"/>
    </row>
    <row r="218" spans="2:10" ht="27" customHeight="1" thickBot="1" x14ac:dyDescent="0.3">
      <c r="B218" s="104" t="s">
        <v>78</v>
      </c>
      <c r="C218" s="105"/>
      <c r="D218" s="107" t="s">
        <v>5</v>
      </c>
      <c r="E218" s="108"/>
      <c r="F218" s="108"/>
      <c r="G218" s="108"/>
      <c r="H218" s="7">
        <f>+H221</f>
        <v>0</v>
      </c>
      <c r="I218" s="23">
        <f xml:space="preserve"> COUNTIF(I221:I222,"Es necesario completar el precio de esta partida, introduciendo un valor en la celda en naranja")</f>
        <v>1</v>
      </c>
    </row>
    <row r="219" spans="2:10" ht="9.9499999999999993" customHeight="1" thickBot="1" x14ac:dyDescent="0.3">
      <c r="E219"/>
      <c r="F219" s="9"/>
      <c r="G219"/>
      <c r="H219" s="1"/>
    </row>
    <row r="220" spans="2:10" ht="15.75" thickBot="1" x14ac:dyDescent="0.3">
      <c r="B220" s="55" t="s">
        <v>0</v>
      </c>
      <c r="C220" s="56"/>
      <c r="D220" s="56"/>
      <c r="E220" s="56"/>
      <c r="F220" s="11" t="s">
        <v>81</v>
      </c>
      <c r="G220" s="2" t="s">
        <v>2</v>
      </c>
      <c r="H220" s="2" t="s">
        <v>3</v>
      </c>
      <c r="J220" s="25">
        <f>ROUND(F221,2)</f>
        <v>0</v>
      </c>
    </row>
    <row r="221" spans="2:10" ht="15.75" thickBot="1" x14ac:dyDescent="0.3">
      <c r="B221" s="40" t="s">
        <v>68</v>
      </c>
      <c r="C221" s="3" t="s">
        <v>80</v>
      </c>
      <c r="D221" s="57" t="s">
        <v>143</v>
      </c>
      <c r="E221" s="59"/>
      <c r="F221" s="43"/>
      <c r="G221" s="46">
        <v>1</v>
      </c>
      <c r="H221" s="44">
        <f>ROUND(J220*G221,2)</f>
        <v>0</v>
      </c>
      <c r="I221" s="26" t="str">
        <f>IF(ISBLANK('Modelo de oferta económica'!F221),"Es necesario completar el precio de esta partida, introduciendo un valor en la celda en naranja","")</f>
        <v>Es necesario completar el precio de esta partida, introduciendo un valor en la celda en naranja</v>
      </c>
    </row>
    <row r="222" spans="2:10" ht="45.6" customHeight="1" thickBot="1" x14ac:dyDescent="0.3">
      <c r="B222" s="52" t="s">
        <v>177</v>
      </c>
      <c r="C222" s="53"/>
      <c r="D222" s="53"/>
      <c r="E222" s="53"/>
      <c r="F222" s="53"/>
      <c r="G222" s="53"/>
      <c r="H222" s="54"/>
    </row>
    <row r="223" spans="2:10" ht="9.9499999999999993" customHeight="1" x14ac:dyDescent="0.25">
      <c r="E223"/>
      <c r="F223" s="9"/>
      <c r="G223"/>
      <c r="H223"/>
    </row>
    <row r="224" spans="2:10" s="8" customFormat="1" x14ac:dyDescent="0.25">
      <c r="J224" s="27"/>
    </row>
    <row r="225" spans="10:10" s="8" customFormat="1" x14ac:dyDescent="0.25">
      <c r="J225" s="27"/>
    </row>
    <row r="226" spans="10:10" s="8" customFormat="1" x14ac:dyDescent="0.25">
      <c r="J226" s="27"/>
    </row>
    <row r="227" spans="10:10" s="8" customFormat="1" x14ac:dyDescent="0.25">
      <c r="J227" s="27"/>
    </row>
    <row r="228" spans="10:10" s="8" customFormat="1" x14ac:dyDescent="0.25">
      <c r="J228" s="27"/>
    </row>
    <row r="229" spans="10:10" s="8" customFormat="1" x14ac:dyDescent="0.25">
      <c r="J229" s="27"/>
    </row>
    <row r="230" spans="10:10" s="8" customFormat="1" x14ac:dyDescent="0.25">
      <c r="J230" s="27"/>
    </row>
    <row r="231" spans="10:10" s="8" customFormat="1" x14ac:dyDescent="0.25">
      <c r="J231" s="27"/>
    </row>
    <row r="232" spans="10:10" s="8" customFormat="1" x14ac:dyDescent="0.25">
      <c r="J232" s="27"/>
    </row>
    <row r="233" spans="10:10" s="8" customFormat="1" x14ac:dyDescent="0.25">
      <c r="J233" s="27"/>
    </row>
    <row r="234" spans="10:10" s="8" customFormat="1" x14ac:dyDescent="0.25">
      <c r="J234" s="27"/>
    </row>
    <row r="235" spans="10:10" s="8" customFormat="1" x14ac:dyDescent="0.25">
      <c r="J235" s="27"/>
    </row>
    <row r="236" spans="10:10" s="8" customFormat="1" x14ac:dyDescent="0.25">
      <c r="J236" s="27"/>
    </row>
    <row r="237" spans="10:10" s="8" customFormat="1" x14ac:dyDescent="0.25">
      <c r="J237" s="27"/>
    </row>
    <row r="238" spans="10:10" s="8" customFormat="1" x14ac:dyDescent="0.25">
      <c r="J238" s="27"/>
    </row>
    <row r="239" spans="10:10" s="8" customFormat="1" x14ac:dyDescent="0.25">
      <c r="J239" s="27"/>
    </row>
    <row r="240" spans="10:10" s="8" customFormat="1" x14ac:dyDescent="0.25">
      <c r="J240" s="27"/>
    </row>
    <row r="241" spans="10:10" s="8" customFormat="1" x14ac:dyDescent="0.25">
      <c r="J241" s="27"/>
    </row>
    <row r="242" spans="10:10" s="8" customFormat="1" x14ac:dyDescent="0.25">
      <c r="J242" s="27"/>
    </row>
    <row r="243" spans="10:10" s="8" customFormat="1" x14ac:dyDescent="0.25">
      <c r="J243" s="27"/>
    </row>
    <row r="244" spans="10:10" s="8" customFormat="1" x14ac:dyDescent="0.25">
      <c r="J244" s="27"/>
    </row>
    <row r="245" spans="10:10" s="8" customFormat="1" x14ac:dyDescent="0.25">
      <c r="J245" s="27"/>
    </row>
    <row r="246" spans="10:10" s="8" customFormat="1" x14ac:dyDescent="0.25">
      <c r="J246" s="27"/>
    </row>
    <row r="247" spans="10:10" s="8" customFormat="1" x14ac:dyDescent="0.25">
      <c r="J247" s="27"/>
    </row>
    <row r="248" spans="10:10" s="8" customFormat="1" x14ac:dyDescent="0.25">
      <c r="J248" s="27"/>
    </row>
    <row r="249" spans="10:10" s="8" customFormat="1" x14ac:dyDescent="0.25">
      <c r="J249" s="27"/>
    </row>
    <row r="250" spans="10:10" s="8" customFormat="1" x14ac:dyDescent="0.25">
      <c r="J250" s="27"/>
    </row>
    <row r="251" spans="10:10" s="8" customFormat="1" x14ac:dyDescent="0.25">
      <c r="J251" s="27"/>
    </row>
    <row r="252" spans="10:10" s="8" customFormat="1" x14ac:dyDescent="0.25">
      <c r="J252" s="27"/>
    </row>
    <row r="253" spans="10:10" s="8" customFormat="1" x14ac:dyDescent="0.25">
      <c r="J253" s="27"/>
    </row>
    <row r="254" spans="10:10" s="8" customFormat="1" x14ac:dyDescent="0.25">
      <c r="J254" s="27"/>
    </row>
    <row r="255" spans="10:10" s="8" customFormat="1" x14ac:dyDescent="0.25">
      <c r="J255" s="27"/>
    </row>
    <row r="256" spans="10:10" s="8" customFormat="1" x14ac:dyDescent="0.25">
      <c r="J256" s="27"/>
    </row>
    <row r="257" spans="10:10" s="8" customFormat="1" x14ac:dyDescent="0.25">
      <c r="J257" s="27"/>
    </row>
    <row r="258" spans="10:10" s="8" customFormat="1" x14ac:dyDescent="0.25">
      <c r="J258" s="27"/>
    </row>
    <row r="259" spans="10:10" s="8" customFormat="1" x14ac:dyDescent="0.25">
      <c r="J259" s="27"/>
    </row>
    <row r="260" spans="10:10" s="8" customFormat="1" x14ac:dyDescent="0.25">
      <c r="J260" s="27"/>
    </row>
    <row r="261" spans="10:10" s="8" customFormat="1" x14ac:dyDescent="0.25">
      <c r="J261" s="27"/>
    </row>
    <row r="262" spans="10:10" s="8" customFormat="1" x14ac:dyDescent="0.25">
      <c r="J262" s="27"/>
    </row>
    <row r="263" spans="10:10" s="8" customFormat="1" x14ac:dyDescent="0.25">
      <c r="J263" s="27"/>
    </row>
    <row r="264" spans="10:10" s="8" customFormat="1" x14ac:dyDescent="0.25">
      <c r="J264" s="27"/>
    </row>
    <row r="265" spans="10:10" s="8" customFormat="1" x14ac:dyDescent="0.25">
      <c r="J265" s="27"/>
    </row>
    <row r="266" spans="10:10" s="8" customFormat="1" x14ac:dyDescent="0.25">
      <c r="J266" s="27"/>
    </row>
    <row r="267" spans="10:10" s="8" customFormat="1" x14ac:dyDescent="0.25">
      <c r="J267" s="27"/>
    </row>
    <row r="268" spans="10:10" s="8" customFormat="1" x14ac:dyDescent="0.25">
      <c r="J268" s="27"/>
    </row>
    <row r="269" spans="10:10" s="8" customFormat="1" x14ac:dyDescent="0.25">
      <c r="J269" s="27"/>
    </row>
    <row r="270" spans="10:10" s="8" customFormat="1" x14ac:dyDescent="0.25">
      <c r="J270" s="27"/>
    </row>
    <row r="271" spans="10:10" s="8" customFormat="1" x14ac:dyDescent="0.25">
      <c r="J271" s="27"/>
    </row>
    <row r="272" spans="10:10" s="8" customFormat="1" x14ac:dyDescent="0.25">
      <c r="J272" s="27"/>
    </row>
    <row r="273" spans="10:10" s="8" customFormat="1" x14ac:dyDescent="0.25">
      <c r="J273" s="27"/>
    </row>
    <row r="274" spans="10:10" s="8" customFormat="1" x14ac:dyDescent="0.25">
      <c r="J274" s="27"/>
    </row>
    <row r="275" spans="10:10" s="8" customFormat="1" x14ac:dyDescent="0.25">
      <c r="J275" s="27"/>
    </row>
    <row r="276" spans="10:10" s="8" customFormat="1" x14ac:dyDescent="0.25">
      <c r="J276" s="27"/>
    </row>
    <row r="277" spans="10:10" s="8" customFormat="1" x14ac:dyDescent="0.25">
      <c r="J277" s="27"/>
    </row>
    <row r="278" spans="10:10" s="8" customFormat="1" x14ac:dyDescent="0.25">
      <c r="J278" s="27"/>
    </row>
    <row r="279" spans="10:10" s="8" customFormat="1" x14ac:dyDescent="0.25">
      <c r="J279" s="27"/>
    </row>
    <row r="280" spans="10:10" s="8" customFormat="1" x14ac:dyDescent="0.25">
      <c r="J280" s="27"/>
    </row>
    <row r="281" spans="10:10" s="8" customFormat="1" x14ac:dyDescent="0.25">
      <c r="J281" s="27"/>
    </row>
    <row r="282" spans="10:10" s="8" customFormat="1" x14ac:dyDescent="0.25">
      <c r="J282" s="27"/>
    </row>
    <row r="283" spans="10:10" s="8" customFormat="1" x14ac:dyDescent="0.25">
      <c r="J283" s="27"/>
    </row>
    <row r="284" spans="10:10" s="8" customFormat="1" x14ac:dyDescent="0.25">
      <c r="J284" s="27"/>
    </row>
    <row r="285" spans="10:10" s="8" customFormat="1" x14ac:dyDescent="0.25">
      <c r="J285" s="27"/>
    </row>
    <row r="286" spans="10:10" s="8" customFormat="1" x14ac:dyDescent="0.25">
      <c r="J286" s="27"/>
    </row>
    <row r="287" spans="10:10" s="8" customFormat="1" x14ac:dyDescent="0.25">
      <c r="J287" s="27"/>
    </row>
    <row r="288" spans="10:10" s="8" customFormat="1" x14ac:dyDescent="0.25">
      <c r="J288" s="27"/>
    </row>
    <row r="289" spans="10:10" s="8" customFormat="1" x14ac:dyDescent="0.25">
      <c r="J289" s="27"/>
    </row>
    <row r="290" spans="10:10" s="8" customFormat="1" x14ac:dyDescent="0.25">
      <c r="J290" s="27"/>
    </row>
    <row r="291" spans="10:10" s="8" customFormat="1" x14ac:dyDescent="0.25">
      <c r="J291" s="27"/>
    </row>
    <row r="292" spans="10:10" s="8" customFormat="1" x14ac:dyDescent="0.25">
      <c r="J292" s="27"/>
    </row>
    <row r="293" spans="10:10" s="8" customFormat="1" x14ac:dyDescent="0.25">
      <c r="J293" s="27"/>
    </row>
    <row r="294" spans="10:10" s="8" customFormat="1" x14ac:dyDescent="0.25">
      <c r="J294" s="27"/>
    </row>
    <row r="295" spans="10:10" s="8" customFormat="1" x14ac:dyDescent="0.25">
      <c r="J295" s="27"/>
    </row>
    <row r="296" spans="10:10" s="8" customFormat="1" x14ac:dyDescent="0.25">
      <c r="J296" s="27"/>
    </row>
    <row r="297" spans="10:10" s="8" customFormat="1" x14ac:dyDescent="0.25">
      <c r="J297" s="27"/>
    </row>
    <row r="298" spans="10:10" s="8" customFormat="1" x14ac:dyDescent="0.25">
      <c r="J298" s="27"/>
    </row>
    <row r="299" spans="10:10" s="8" customFormat="1" x14ac:dyDescent="0.25">
      <c r="J299" s="27"/>
    </row>
    <row r="300" spans="10:10" s="8" customFormat="1" x14ac:dyDescent="0.25">
      <c r="J300" s="27"/>
    </row>
    <row r="301" spans="10:10" s="8" customFormat="1" x14ac:dyDescent="0.25">
      <c r="J301" s="27"/>
    </row>
    <row r="302" spans="10:10" s="8" customFormat="1" x14ac:dyDescent="0.25">
      <c r="J302" s="27"/>
    </row>
    <row r="303" spans="10:10" s="8" customFormat="1" x14ac:dyDescent="0.25">
      <c r="J303" s="27"/>
    </row>
    <row r="304" spans="10:10" s="8" customFormat="1" x14ac:dyDescent="0.25">
      <c r="J304" s="27"/>
    </row>
    <row r="305" spans="10:10" s="8" customFormat="1" x14ac:dyDescent="0.25">
      <c r="J305" s="27"/>
    </row>
    <row r="306" spans="10:10" s="8" customFormat="1" x14ac:dyDescent="0.25">
      <c r="J306" s="27"/>
    </row>
    <row r="307" spans="10:10" s="8" customFormat="1" x14ac:dyDescent="0.25">
      <c r="J307" s="27"/>
    </row>
    <row r="308" spans="10:10" s="8" customFormat="1" x14ac:dyDescent="0.25">
      <c r="J308" s="27"/>
    </row>
    <row r="309" spans="10:10" s="8" customFormat="1" x14ac:dyDescent="0.25">
      <c r="J309" s="27"/>
    </row>
    <row r="310" spans="10:10" s="8" customFormat="1" x14ac:dyDescent="0.25">
      <c r="J310" s="27"/>
    </row>
    <row r="311" spans="10:10" s="8" customFormat="1" x14ac:dyDescent="0.25">
      <c r="J311" s="27"/>
    </row>
    <row r="312" spans="10:10" s="8" customFormat="1" x14ac:dyDescent="0.25">
      <c r="J312" s="27"/>
    </row>
    <row r="313" spans="10:10" s="8" customFormat="1" x14ac:dyDescent="0.25">
      <c r="J313" s="27"/>
    </row>
    <row r="314" spans="10:10" s="8" customFormat="1" x14ac:dyDescent="0.25">
      <c r="J314" s="27"/>
    </row>
    <row r="315" spans="10:10" s="8" customFormat="1" x14ac:dyDescent="0.25">
      <c r="J315" s="27"/>
    </row>
    <row r="316" spans="10:10" s="8" customFormat="1" x14ac:dyDescent="0.25">
      <c r="J316" s="27"/>
    </row>
    <row r="317" spans="10:10" s="8" customFormat="1" x14ac:dyDescent="0.25">
      <c r="J317" s="27"/>
    </row>
    <row r="318" spans="10:10" s="8" customFormat="1" x14ac:dyDescent="0.25">
      <c r="J318" s="27"/>
    </row>
    <row r="319" spans="10:10" s="8" customFormat="1" x14ac:dyDescent="0.25">
      <c r="J319" s="27"/>
    </row>
    <row r="320" spans="10:10" s="8" customFormat="1" x14ac:dyDescent="0.25">
      <c r="J320" s="27"/>
    </row>
    <row r="321" spans="10:10" s="8" customFormat="1" x14ac:dyDescent="0.25">
      <c r="J321" s="27"/>
    </row>
    <row r="322" spans="10:10" s="8" customFormat="1" x14ac:dyDescent="0.25">
      <c r="J322" s="27"/>
    </row>
    <row r="323" spans="10:10" s="8" customFormat="1" x14ac:dyDescent="0.25">
      <c r="J323" s="27"/>
    </row>
    <row r="324" spans="10:10" s="8" customFormat="1" x14ac:dyDescent="0.25">
      <c r="J324" s="27"/>
    </row>
    <row r="325" spans="10:10" s="8" customFormat="1" x14ac:dyDescent="0.25">
      <c r="J325" s="27"/>
    </row>
    <row r="326" spans="10:10" s="8" customFormat="1" x14ac:dyDescent="0.25">
      <c r="J326" s="27"/>
    </row>
    <row r="327" spans="10:10" s="8" customFormat="1" x14ac:dyDescent="0.25">
      <c r="J327" s="27"/>
    </row>
    <row r="328" spans="10:10" s="8" customFormat="1" x14ac:dyDescent="0.25">
      <c r="J328" s="27"/>
    </row>
    <row r="329" spans="10:10" s="8" customFormat="1" x14ac:dyDescent="0.25">
      <c r="J329" s="27"/>
    </row>
    <row r="330" spans="10:10" s="8" customFormat="1" x14ac:dyDescent="0.25">
      <c r="J330" s="27"/>
    </row>
    <row r="331" spans="10:10" s="8" customFormat="1" x14ac:dyDescent="0.25">
      <c r="J331" s="27"/>
    </row>
    <row r="332" spans="10:10" s="8" customFormat="1" x14ac:dyDescent="0.25">
      <c r="J332" s="27"/>
    </row>
    <row r="333" spans="10:10" s="8" customFormat="1" x14ac:dyDescent="0.25">
      <c r="J333" s="27"/>
    </row>
    <row r="334" spans="10:10" s="8" customFormat="1" x14ac:dyDescent="0.25">
      <c r="J334" s="27"/>
    </row>
    <row r="335" spans="10:10" s="8" customFormat="1" x14ac:dyDescent="0.25">
      <c r="J335" s="27"/>
    </row>
    <row r="336" spans="10:10" s="8" customFormat="1" x14ac:dyDescent="0.25">
      <c r="J336" s="27"/>
    </row>
    <row r="337" spans="10:10" s="8" customFormat="1" x14ac:dyDescent="0.25">
      <c r="J337" s="27"/>
    </row>
    <row r="338" spans="10:10" s="8" customFormat="1" x14ac:dyDescent="0.25">
      <c r="J338" s="27"/>
    </row>
    <row r="339" spans="10:10" s="8" customFormat="1" x14ac:dyDescent="0.25">
      <c r="J339" s="27"/>
    </row>
    <row r="340" spans="10:10" s="8" customFormat="1" x14ac:dyDescent="0.25">
      <c r="J340" s="27"/>
    </row>
    <row r="341" spans="10:10" s="8" customFormat="1" x14ac:dyDescent="0.25">
      <c r="J341" s="27"/>
    </row>
    <row r="342" spans="10:10" s="8" customFormat="1" x14ac:dyDescent="0.25">
      <c r="J342" s="27"/>
    </row>
    <row r="343" spans="10:10" s="8" customFormat="1" x14ac:dyDescent="0.25">
      <c r="J343" s="27"/>
    </row>
    <row r="344" spans="10:10" s="8" customFormat="1" x14ac:dyDescent="0.25">
      <c r="J344" s="27"/>
    </row>
    <row r="345" spans="10:10" s="8" customFormat="1" x14ac:dyDescent="0.25">
      <c r="J345" s="27"/>
    </row>
    <row r="346" spans="10:10" s="8" customFormat="1" x14ac:dyDescent="0.25">
      <c r="J346" s="27"/>
    </row>
    <row r="347" spans="10:10" s="8" customFormat="1" x14ac:dyDescent="0.25">
      <c r="J347" s="27"/>
    </row>
    <row r="348" spans="10:10" s="8" customFormat="1" x14ac:dyDescent="0.25">
      <c r="J348" s="27"/>
    </row>
    <row r="349" spans="10:10" s="8" customFormat="1" x14ac:dyDescent="0.25">
      <c r="J349" s="27"/>
    </row>
    <row r="350" spans="10:10" s="8" customFormat="1" x14ac:dyDescent="0.25">
      <c r="J350" s="27"/>
    </row>
    <row r="351" spans="10:10" s="8" customFormat="1" x14ac:dyDescent="0.25">
      <c r="J351" s="27"/>
    </row>
    <row r="352" spans="10:10" s="8" customFormat="1" x14ac:dyDescent="0.25">
      <c r="J352" s="27"/>
    </row>
    <row r="353" spans="10:10" s="8" customFormat="1" x14ac:dyDescent="0.25">
      <c r="J353" s="27"/>
    </row>
    <row r="354" spans="10:10" s="8" customFormat="1" x14ac:dyDescent="0.25">
      <c r="J354" s="27"/>
    </row>
    <row r="355" spans="10:10" s="8" customFormat="1" x14ac:dyDescent="0.25">
      <c r="J355" s="27"/>
    </row>
    <row r="356" spans="10:10" s="8" customFormat="1" x14ac:dyDescent="0.25">
      <c r="J356" s="27"/>
    </row>
    <row r="357" spans="10:10" s="8" customFormat="1" x14ac:dyDescent="0.25">
      <c r="J357" s="27"/>
    </row>
    <row r="358" spans="10:10" s="8" customFormat="1" x14ac:dyDescent="0.25">
      <c r="J358" s="27"/>
    </row>
    <row r="359" spans="10:10" s="8" customFormat="1" x14ac:dyDescent="0.25">
      <c r="J359" s="27"/>
    </row>
    <row r="360" spans="10:10" s="8" customFormat="1" x14ac:dyDescent="0.25">
      <c r="J360" s="27"/>
    </row>
    <row r="361" spans="10:10" s="8" customFormat="1" x14ac:dyDescent="0.25">
      <c r="J361" s="27"/>
    </row>
    <row r="362" spans="10:10" s="8" customFormat="1" x14ac:dyDescent="0.25">
      <c r="J362" s="27"/>
    </row>
    <row r="363" spans="10:10" s="8" customFormat="1" x14ac:dyDescent="0.25">
      <c r="J363" s="27"/>
    </row>
    <row r="364" spans="10:10" s="8" customFormat="1" x14ac:dyDescent="0.25">
      <c r="J364" s="27"/>
    </row>
    <row r="365" spans="10:10" s="8" customFormat="1" x14ac:dyDescent="0.25">
      <c r="J365" s="27"/>
    </row>
    <row r="366" spans="10:10" s="8" customFormat="1" x14ac:dyDescent="0.25">
      <c r="J366" s="27"/>
    </row>
    <row r="367" spans="10:10" s="8" customFormat="1" x14ac:dyDescent="0.25">
      <c r="J367" s="27"/>
    </row>
    <row r="368" spans="10:10" s="8" customFormat="1" x14ac:dyDescent="0.25">
      <c r="J368" s="27"/>
    </row>
    <row r="369" spans="10:10" s="8" customFormat="1" x14ac:dyDescent="0.25">
      <c r="J369" s="27"/>
    </row>
    <row r="370" spans="10:10" s="8" customFormat="1" x14ac:dyDescent="0.25">
      <c r="J370" s="27"/>
    </row>
    <row r="371" spans="10:10" s="8" customFormat="1" x14ac:dyDescent="0.25">
      <c r="J371" s="27"/>
    </row>
    <row r="372" spans="10:10" s="8" customFormat="1" x14ac:dyDescent="0.25">
      <c r="J372" s="27"/>
    </row>
    <row r="373" spans="10:10" s="8" customFormat="1" x14ac:dyDescent="0.25">
      <c r="J373" s="27"/>
    </row>
    <row r="374" spans="10:10" s="8" customFormat="1" x14ac:dyDescent="0.25">
      <c r="J374" s="27"/>
    </row>
    <row r="375" spans="10:10" s="8" customFormat="1" x14ac:dyDescent="0.25">
      <c r="J375" s="27"/>
    </row>
    <row r="376" spans="10:10" s="8" customFormat="1" x14ac:dyDescent="0.25">
      <c r="J376" s="27"/>
    </row>
    <row r="377" spans="10:10" s="8" customFormat="1" x14ac:dyDescent="0.25">
      <c r="J377" s="27"/>
    </row>
    <row r="378" spans="10:10" s="8" customFormat="1" x14ac:dyDescent="0.25">
      <c r="J378" s="27"/>
    </row>
    <row r="379" spans="10:10" s="8" customFormat="1" x14ac:dyDescent="0.25">
      <c r="J379" s="27"/>
    </row>
    <row r="380" spans="10:10" s="8" customFormat="1" x14ac:dyDescent="0.25">
      <c r="J380" s="27"/>
    </row>
    <row r="381" spans="10:10" s="8" customFormat="1" x14ac:dyDescent="0.25">
      <c r="J381" s="27"/>
    </row>
    <row r="382" spans="10:10" s="8" customFormat="1" x14ac:dyDescent="0.25">
      <c r="J382" s="27"/>
    </row>
    <row r="383" spans="10:10" s="8" customFormat="1" x14ac:dyDescent="0.25">
      <c r="J383" s="27"/>
    </row>
    <row r="384" spans="10:10" s="8" customFormat="1" x14ac:dyDescent="0.25">
      <c r="J384" s="27"/>
    </row>
    <row r="385" spans="10:10" s="8" customFormat="1" x14ac:dyDescent="0.25">
      <c r="J385" s="27"/>
    </row>
    <row r="386" spans="10:10" s="8" customFormat="1" x14ac:dyDescent="0.25">
      <c r="J386" s="27"/>
    </row>
    <row r="387" spans="10:10" s="8" customFormat="1" x14ac:dyDescent="0.25">
      <c r="J387" s="27"/>
    </row>
    <row r="388" spans="10:10" s="8" customFormat="1" x14ac:dyDescent="0.25">
      <c r="J388" s="27"/>
    </row>
    <row r="389" spans="10:10" s="8" customFormat="1" x14ac:dyDescent="0.25">
      <c r="J389" s="27"/>
    </row>
    <row r="390" spans="10:10" s="8" customFormat="1" x14ac:dyDescent="0.25">
      <c r="J390" s="27"/>
    </row>
    <row r="391" spans="10:10" s="8" customFormat="1" x14ac:dyDescent="0.25">
      <c r="J391" s="27"/>
    </row>
    <row r="392" spans="10:10" s="8" customFormat="1" x14ac:dyDescent="0.25">
      <c r="J392" s="27"/>
    </row>
    <row r="393" spans="10:10" s="8" customFormat="1" x14ac:dyDescent="0.25">
      <c r="J393" s="27"/>
    </row>
    <row r="394" spans="10:10" s="8" customFormat="1" x14ac:dyDescent="0.25">
      <c r="J394" s="27"/>
    </row>
    <row r="395" spans="10:10" s="8" customFormat="1" x14ac:dyDescent="0.25">
      <c r="J395" s="27"/>
    </row>
    <row r="396" spans="10:10" s="8" customFormat="1" x14ac:dyDescent="0.25">
      <c r="J396" s="27"/>
    </row>
    <row r="397" spans="10:10" s="8" customFormat="1" x14ac:dyDescent="0.25">
      <c r="J397" s="27"/>
    </row>
    <row r="398" spans="10:10" s="8" customFormat="1" x14ac:dyDescent="0.25">
      <c r="J398" s="27"/>
    </row>
    <row r="399" spans="10:10" s="8" customFormat="1" x14ac:dyDescent="0.25">
      <c r="J399" s="27"/>
    </row>
    <row r="400" spans="10:10" s="8" customFormat="1" x14ac:dyDescent="0.25">
      <c r="J400" s="27"/>
    </row>
    <row r="401" spans="10:10" s="8" customFormat="1" x14ac:dyDescent="0.25">
      <c r="J401" s="27"/>
    </row>
    <row r="402" spans="10:10" s="8" customFormat="1" x14ac:dyDescent="0.25">
      <c r="J402" s="27"/>
    </row>
    <row r="403" spans="10:10" s="8" customFormat="1" x14ac:dyDescent="0.25">
      <c r="J403" s="27"/>
    </row>
    <row r="404" spans="10:10" s="8" customFormat="1" x14ac:dyDescent="0.25">
      <c r="J404" s="27"/>
    </row>
    <row r="405" spans="10:10" s="8" customFormat="1" x14ac:dyDescent="0.25">
      <c r="J405" s="27"/>
    </row>
    <row r="406" spans="10:10" s="8" customFormat="1" x14ac:dyDescent="0.25">
      <c r="J406" s="27"/>
    </row>
    <row r="407" spans="10:10" s="8" customFormat="1" x14ac:dyDescent="0.25">
      <c r="J407" s="27"/>
    </row>
    <row r="408" spans="10:10" s="8" customFormat="1" x14ac:dyDescent="0.25">
      <c r="J408" s="27"/>
    </row>
    <row r="409" spans="10:10" s="8" customFormat="1" x14ac:dyDescent="0.25">
      <c r="J409" s="27"/>
    </row>
    <row r="410" spans="10:10" s="8" customFormat="1" x14ac:dyDescent="0.25">
      <c r="J410" s="27"/>
    </row>
    <row r="411" spans="10:10" s="8" customFormat="1" x14ac:dyDescent="0.25">
      <c r="J411" s="27"/>
    </row>
    <row r="412" spans="10:10" s="8" customFormat="1" x14ac:dyDescent="0.25">
      <c r="J412" s="27"/>
    </row>
    <row r="413" spans="10:10" s="8" customFormat="1" x14ac:dyDescent="0.25">
      <c r="J413" s="27"/>
    </row>
    <row r="414" spans="10:10" s="8" customFormat="1" x14ac:dyDescent="0.25">
      <c r="J414" s="27"/>
    </row>
    <row r="415" spans="10:10" s="8" customFormat="1" x14ac:dyDescent="0.25">
      <c r="J415" s="27"/>
    </row>
    <row r="416" spans="10:10" s="8" customFormat="1" x14ac:dyDescent="0.25">
      <c r="J416" s="27"/>
    </row>
    <row r="417" spans="10:10" s="8" customFormat="1" x14ac:dyDescent="0.25">
      <c r="J417" s="27"/>
    </row>
    <row r="418" spans="10:10" s="8" customFormat="1" x14ac:dyDescent="0.25">
      <c r="J418" s="27"/>
    </row>
    <row r="419" spans="10:10" s="8" customFormat="1" x14ac:dyDescent="0.25">
      <c r="J419" s="27"/>
    </row>
    <row r="420" spans="10:10" s="8" customFormat="1" x14ac:dyDescent="0.25">
      <c r="J420" s="27"/>
    </row>
    <row r="421" spans="10:10" s="8" customFormat="1" x14ac:dyDescent="0.25">
      <c r="J421" s="27"/>
    </row>
    <row r="422" spans="10:10" s="8" customFormat="1" x14ac:dyDescent="0.25">
      <c r="J422" s="27"/>
    </row>
    <row r="423" spans="10:10" s="8" customFormat="1" x14ac:dyDescent="0.25">
      <c r="J423" s="27"/>
    </row>
    <row r="424" spans="10:10" s="8" customFormat="1" x14ac:dyDescent="0.25">
      <c r="J424" s="27"/>
    </row>
    <row r="425" spans="10:10" s="8" customFormat="1" x14ac:dyDescent="0.25">
      <c r="J425" s="27"/>
    </row>
    <row r="426" spans="10:10" s="8" customFormat="1" x14ac:dyDescent="0.25">
      <c r="J426" s="27"/>
    </row>
    <row r="427" spans="10:10" s="8" customFormat="1" x14ac:dyDescent="0.25">
      <c r="J427" s="27"/>
    </row>
    <row r="428" spans="10:10" s="8" customFormat="1" x14ac:dyDescent="0.25">
      <c r="J428" s="27"/>
    </row>
    <row r="429" spans="10:10" s="8" customFormat="1" x14ac:dyDescent="0.25">
      <c r="J429" s="27"/>
    </row>
    <row r="430" spans="10:10" s="8" customFormat="1" x14ac:dyDescent="0.25">
      <c r="J430" s="27"/>
    </row>
    <row r="431" spans="10:10" s="8" customFormat="1" x14ac:dyDescent="0.25">
      <c r="J431" s="27"/>
    </row>
    <row r="432" spans="10:10" s="8" customFormat="1" x14ac:dyDescent="0.25">
      <c r="J432" s="27"/>
    </row>
    <row r="433" spans="10:10" s="8" customFormat="1" x14ac:dyDescent="0.25">
      <c r="J433" s="27"/>
    </row>
    <row r="434" spans="10:10" s="8" customFormat="1" x14ac:dyDescent="0.25">
      <c r="J434" s="27"/>
    </row>
    <row r="435" spans="10:10" s="8" customFormat="1" x14ac:dyDescent="0.25">
      <c r="J435" s="27"/>
    </row>
    <row r="436" spans="10:10" s="8" customFormat="1" x14ac:dyDescent="0.25">
      <c r="J436" s="27"/>
    </row>
    <row r="437" spans="10:10" s="8" customFormat="1" x14ac:dyDescent="0.25">
      <c r="J437" s="27"/>
    </row>
    <row r="438" spans="10:10" s="8" customFormat="1" x14ac:dyDescent="0.25">
      <c r="J438" s="27"/>
    </row>
    <row r="439" spans="10:10" s="8" customFormat="1" x14ac:dyDescent="0.25">
      <c r="J439" s="27"/>
    </row>
    <row r="440" spans="10:10" s="8" customFormat="1" x14ac:dyDescent="0.25">
      <c r="J440" s="27"/>
    </row>
    <row r="441" spans="10:10" s="8" customFormat="1" x14ac:dyDescent="0.25">
      <c r="J441" s="27"/>
    </row>
    <row r="442" spans="10:10" s="8" customFormat="1" x14ac:dyDescent="0.25">
      <c r="J442" s="27"/>
    </row>
    <row r="443" spans="10:10" s="8" customFormat="1" x14ac:dyDescent="0.25">
      <c r="J443" s="27"/>
    </row>
    <row r="444" spans="10:10" s="8" customFormat="1" x14ac:dyDescent="0.25">
      <c r="J444" s="27"/>
    </row>
    <row r="445" spans="10:10" s="8" customFormat="1" x14ac:dyDescent="0.25">
      <c r="J445" s="27"/>
    </row>
    <row r="446" spans="10:10" s="8" customFormat="1" x14ac:dyDescent="0.25">
      <c r="J446" s="27"/>
    </row>
    <row r="447" spans="10:10" s="8" customFormat="1" x14ac:dyDescent="0.25">
      <c r="J447" s="27"/>
    </row>
    <row r="448" spans="10:10" s="8" customFormat="1" x14ac:dyDescent="0.25">
      <c r="J448" s="27"/>
    </row>
    <row r="449" spans="10:10" s="8" customFormat="1" x14ac:dyDescent="0.25">
      <c r="J449" s="27"/>
    </row>
    <row r="450" spans="10:10" s="8" customFormat="1" x14ac:dyDescent="0.25">
      <c r="J450" s="27"/>
    </row>
    <row r="451" spans="10:10" s="8" customFormat="1" x14ac:dyDescent="0.25">
      <c r="J451" s="27"/>
    </row>
    <row r="452" spans="10:10" s="8" customFormat="1" x14ac:dyDescent="0.25">
      <c r="J452" s="27"/>
    </row>
    <row r="453" spans="10:10" s="8" customFormat="1" x14ac:dyDescent="0.25">
      <c r="J453" s="27"/>
    </row>
    <row r="454" spans="10:10" s="8" customFormat="1" x14ac:dyDescent="0.25">
      <c r="J454" s="27"/>
    </row>
    <row r="455" spans="10:10" s="8" customFormat="1" x14ac:dyDescent="0.25">
      <c r="J455" s="27"/>
    </row>
    <row r="456" spans="10:10" s="8" customFormat="1" x14ac:dyDescent="0.25">
      <c r="J456" s="27"/>
    </row>
    <row r="457" spans="10:10" s="8" customFormat="1" x14ac:dyDescent="0.25">
      <c r="J457" s="27"/>
    </row>
    <row r="458" spans="10:10" s="8" customFormat="1" x14ac:dyDescent="0.25">
      <c r="J458" s="27"/>
    </row>
    <row r="459" spans="10:10" s="8" customFormat="1" x14ac:dyDescent="0.25">
      <c r="J459" s="27"/>
    </row>
    <row r="460" spans="10:10" s="8" customFormat="1" x14ac:dyDescent="0.25">
      <c r="J460" s="27"/>
    </row>
    <row r="461" spans="10:10" s="8" customFormat="1" x14ac:dyDescent="0.25">
      <c r="J461" s="27"/>
    </row>
    <row r="462" spans="10:10" s="8" customFormat="1" x14ac:dyDescent="0.25">
      <c r="J462" s="27"/>
    </row>
    <row r="463" spans="10:10" s="8" customFormat="1" x14ac:dyDescent="0.25">
      <c r="J463" s="27"/>
    </row>
    <row r="464" spans="10:10" s="8" customFormat="1" x14ac:dyDescent="0.25">
      <c r="J464" s="27"/>
    </row>
    <row r="465" spans="10:10" s="8" customFormat="1" x14ac:dyDescent="0.25">
      <c r="J465" s="27"/>
    </row>
    <row r="466" spans="10:10" s="8" customFormat="1" x14ac:dyDescent="0.25">
      <c r="J466" s="27"/>
    </row>
    <row r="467" spans="10:10" s="8" customFormat="1" x14ac:dyDescent="0.25">
      <c r="J467" s="27"/>
    </row>
    <row r="468" spans="10:10" s="8" customFormat="1" x14ac:dyDescent="0.25">
      <c r="J468" s="27"/>
    </row>
    <row r="469" spans="10:10" s="8" customFormat="1" x14ac:dyDescent="0.25">
      <c r="J469" s="27"/>
    </row>
    <row r="470" spans="10:10" s="8" customFormat="1" x14ac:dyDescent="0.25">
      <c r="J470" s="27"/>
    </row>
    <row r="471" spans="10:10" s="8" customFormat="1" x14ac:dyDescent="0.25">
      <c r="J471" s="27"/>
    </row>
    <row r="472" spans="10:10" s="8" customFormat="1" x14ac:dyDescent="0.25">
      <c r="J472" s="27"/>
    </row>
    <row r="473" spans="10:10" s="8" customFormat="1" x14ac:dyDescent="0.25">
      <c r="J473" s="27"/>
    </row>
    <row r="474" spans="10:10" s="8" customFormat="1" x14ac:dyDescent="0.25">
      <c r="J474" s="27"/>
    </row>
    <row r="475" spans="10:10" s="8" customFormat="1" x14ac:dyDescent="0.25">
      <c r="J475" s="27"/>
    </row>
    <row r="476" spans="10:10" s="8" customFormat="1" x14ac:dyDescent="0.25">
      <c r="J476" s="27"/>
    </row>
    <row r="477" spans="10:10" s="8" customFormat="1" x14ac:dyDescent="0.25">
      <c r="J477" s="27"/>
    </row>
    <row r="478" spans="10:10" s="8" customFormat="1" x14ac:dyDescent="0.25">
      <c r="J478" s="27"/>
    </row>
    <row r="479" spans="10:10" s="8" customFormat="1" x14ac:dyDescent="0.25">
      <c r="J479" s="27"/>
    </row>
    <row r="480" spans="10:10" s="8" customFormat="1" x14ac:dyDescent="0.25">
      <c r="J480" s="27"/>
    </row>
    <row r="481" spans="10:10" s="8" customFormat="1" x14ac:dyDescent="0.25">
      <c r="J481" s="27"/>
    </row>
    <row r="482" spans="10:10" s="8" customFormat="1" x14ac:dyDescent="0.25">
      <c r="J482" s="27"/>
    </row>
    <row r="483" spans="10:10" s="8" customFormat="1" x14ac:dyDescent="0.25">
      <c r="J483" s="27"/>
    </row>
    <row r="484" spans="10:10" s="8" customFormat="1" x14ac:dyDescent="0.25">
      <c r="J484" s="27"/>
    </row>
    <row r="485" spans="10:10" s="8" customFormat="1" x14ac:dyDescent="0.25">
      <c r="J485" s="27"/>
    </row>
    <row r="486" spans="10:10" s="8" customFormat="1" x14ac:dyDescent="0.25">
      <c r="J486" s="27"/>
    </row>
    <row r="487" spans="10:10" s="8" customFormat="1" x14ac:dyDescent="0.25">
      <c r="J487" s="27"/>
    </row>
    <row r="488" spans="10:10" s="8" customFormat="1" x14ac:dyDescent="0.25">
      <c r="J488" s="27"/>
    </row>
    <row r="489" spans="10:10" s="8" customFormat="1" x14ac:dyDescent="0.25">
      <c r="J489" s="27"/>
    </row>
    <row r="490" spans="10:10" s="8" customFormat="1" x14ac:dyDescent="0.25">
      <c r="J490" s="27"/>
    </row>
    <row r="491" spans="10:10" s="8" customFormat="1" x14ac:dyDescent="0.25">
      <c r="J491" s="27"/>
    </row>
    <row r="492" spans="10:10" s="8" customFormat="1" x14ac:dyDescent="0.25">
      <c r="J492" s="27"/>
    </row>
    <row r="493" spans="10:10" s="8" customFormat="1" x14ac:dyDescent="0.25">
      <c r="J493" s="27"/>
    </row>
    <row r="494" spans="10:10" s="8" customFormat="1" x14ac:dyDescent="0.25">
      <c r="J494" s="27"/>
    </row>
    <row r="495" spans="10:10" s="8" customFormat="1" x14ac:dyDescent="0.25">
      <c r="J495" s="27"/>
    </row>
    <row r="496" spans="10:10" s="8" customFormat="1" x14ac:dyDescent="0.25">
      <c r="J496" s="27"/>
    </row>
    <row r="497" spans="10:10" s="8" customFormat="1" x14ac:dyDescent="0.25">
      <c r="J497" s="27"/>
    </row>
    <row r="498" spans="10:10" s="8" customFormat="1" x14ac:dyDescent="0.25">
      <c r="J498" s="27"/>
    </row>
    <row r="499" spans="10:10" s="8" customFormat="1" x14ac:dyDescent="0.25">
      <c r="J499" s="27"/>
    </row>
    <row r="500" spans="10:10" s="8" customFormat="1" x14ac:dyDescent="0.25">
      <c r="J500" s="27"/>
    </row>
    <row r="501" spans="10:10" s="8" customFormat="1" x14ac:dyDescent="0.25">
      <c r="J501" s="27"/>
    </row>
    <row r="502" spans="10:10" s="8" customFormat="1" x14ac:dyDescent="0.25">
      <c r="J502" s="27"/>
    </row>
    <row r="503" spans="10:10" s="8" customFormat="1" x14ac:dyDescent="0.25">
      <c r="J503" s="27"/>
    </row>
    <row r="504" spans="10:10" s="8" customFormat="1" x14ac:dyDescent="0.25">
      <c r="J504" s="27"/>
    </row>
    <row r="505" spans="10:10" s="8" customFormat="1" x14ac:dyDescent="0.25">
      <c r="J505" s="27"/>
    </row>
    <row r="506" spans="10:10" s="8" customFormat="1" x14ac:dyDescent="0.25">
      <c r="J506" s="27"/>
    </row>
    <row r="507" spans="10:10" s="8" customFormat="1" x14ac:dyDescent="0.25">
      <c r="J507" s="27"/>
    </row>
    <row r="508" spans="10:10" s="8" customFormat="1" x14ac:dyDescent="0.25">
      <c r="J508" s="27"/>
    </row>
    <row r="509" spans="10:10" s="8" customFormat="1" x14ac:dyDescent="0.25">
      <c r="J509" s="27"/>
    </row>
    <row r="510" spans="10:10" s="8" customFormat="1" x14ac:dyDescent="0.25">
      <c r="J510" s="27"/>
    </row>
    <row r="511" spans="10:10" s="8" customFormat="1" x14ac:dyDescent="0.25">
      <c r="J511" s="27"/>
    </row>
    <row r="512" spans="10:10" s="8" customFormat="1" x14ac:dyDescent="0.25">
      <c r="J512" s="27"/>
    </row>
    <row r="513" spans="10:10" s="8" customFormat="1" x14ac:dyDescent="0.25">
      <c r="J513" s="27"/>
    </row>
    <row r="514" spans="10:10" s="8" customFormat="1" x14ac:dyDescent="0.25">
      <c r="J514" s="27"/>
    </row>
    <row r="515" spans="10:10" s="8" customFormat="1" x14ac:dyDescent="0.25">
      <c r="J515" s="27"/>
    </row>
    <row r="516" spans="10:10" s="8" customFormat="1" x14ac:dyDescent="0.25">
      <c r="J516" s="27"/>
    </row>
    <row r="517" spans="10:10" s="8" customFormat="1" x14ac:dyDescent="0.25">
      <c r="J517" s="27"/>
    </row>
    <row r="518" spans="10:10" s="8" customFormat="1" x14ac:dyDescent="0.25">
      <c r="J518" s="27"/>
    </row>
    <row r="519" spans="10:10" s="8" customFormat="1" x14ac:dyDescent="0.25">
      <c r="J519" s="27"/>
    </row>
    <row r="520" spans="10:10" s="8" customFormat="1" x14ac:dyDescent="0.25">
      <c r="J520" s="27"/>
    </row>
    <row r="521" spans="10:10" s="8" customFormat="1" x14ac:dyDescent="0.25">
      <c r="J521" s="27"/>
    </row>
    <row r="522" spans="10:10" s="8" customFormat="1" x14ac:dyDescent="0.25">
      <c r="J522" s="27"/>
    </row>
    <row r="523" spans="10:10" s="8" customFormat="1" x14ac:dyDescent="0.25">
      <c r="J523" s="27"/>
    </row>
    <row r="524" spans="10:10" s="8" customFormat="1" x14ac:dyDescent="0.25">
      <c r="J524" s="27"/>
    </row>
    <row r="525" spans="10:10" s="8" customFormat="1" x14ac:dyDescent="0.25">
      <c r="J525" s="27"/>
    </row>
    <row r="526" spans="10:10" s="8" customFormat="1" x14ac:dyDescent="0.25">
      <c r="J526" s="27"/>
    </row>
    <row r="527" spans="10:10" s="8" customFormat="1" x14ac:dyDescent="0.25">
      <c r="J527" s="27"/>
    </row>
    <row r="528" spans="10:10" s="8" customFormat="1" x14ac:dyDescent="0.25">
      <c r="J528" s="27"/>
    </row>
    <row r="529" spans="10:10" s="8" customFormat="1" x14ac:dyDescent="0.25">
      <c r="J529" s="27"/>
    </row>
    <row r="530" spans="10:10" s="8" customFormat="1" x14ac:dyDescent="0.25">
      <c r="J530" s="27"/>
    </row>
    <row r="531" spans="10:10" s="8" customFormat="1" x14ac:dyDescent="0.25">
      <c r="J531" s="27"/>
    </row>
    <row r="532" spans="10:10" s="8" customFormat="1" x14ac:dyDescent="0.25">
      <c r="J532" s="27"/>
    </row>
    <row r="533" spans="10:10" s="8" customFormat="1" x14ac:dyDescent="0.25">
      <c r="J533" s="27"/>
    </row>
    <row r="534" spans="10:10" s="8" customFormat="1" x14ac:dyDescent="0.25">
      <c r="J534" s="27"/>
    </row>
    <row r="535" spans="10:10" s="8" customFormat="1" x14ac:dyDescent="0.25">
      <c r="J535" s="27"/>
    </row>
    <row r="536" spans="10:10" s="8" customFormat="1" x14ac:dyDescent="0.25">
      <c r="J536" s="27"/>
    </row>
    <row r="537" spans="10:10" s="8" customFormat="1" x14ac:dyDescent="0.25">
      <c r="J537" s="27"/>
    </row>
    <row r="538" spans="10:10" s="8" customFormat="1" x14ac:dyDescent="0.25">
      <c r="J538" s="27"/>
    </row>
    <row r="539" spans="10:10" s="8" customFormat="1" x14ac:dyDescent="0.25">
      <c r="J539" s="27"/>
    </row>
    <row r="540" spans="10:10" s="8" customFormat="1" x14ac:dyDescent="0.25">
      <c r="J540" s="27"/>
    </row>
    <row r="541" spans="10:10" s="8" customFormat="1" x14ac:dyDescent="0.25">
      <c r="J541" s="27"/>
    </row>
    <row r="542" spans="10:10" s="8" customFormat="1" x14ac:dyDescent="0.25">
      <c r="J542" s="27"/>
    </row>
    <row r="543" spans="10:10" s="8" customFormat="1" x14ac:dyDescent="0.25">
      <c r="J543" s="27"/>
    </row>
    <row r="544" spans="10:10" s="8" customFormat="1" x14ac:dyDescent="0.25">
      <c r="J544" s="27"/>
    </row>
    <row r="545" spans="10:10" s="8" customFormat="1" x14ac:dyDescent="0.25">
      <c r="J545" s="27"/>
    </row>
    <row r="546" spans="10:10" s="8" customFormat="1" x14ac:dyDescent="0.25">
      <c r="J546" s="27"/>
    </row>
    <row r="547" spans="10:10" s="8" customFormat="1" x14ac:dyDescent="0.25">
      <c r="J547" s="27"/>
    </row>
    <row r="548" spans="10:10" s="8" customFormat="1" x14ac:dyDescent="0.25">
      <c r="J548" s="27"/>
    </row>
    <row r="549" spans="10:10" s="8" customFormat="1" x14ac:dyDescent="0.25">
      <c r="J549" s="27"/>
    </row>
    <row r="550" spans="10:10" s="8" customFormat="1" x14ac:dyDescent="0.25">
      <c r="J550" s="27"/>
    </row>
    <row r="551" spans="10:10" s="8" customFormat="1" x14ac:dyDescent="0.25">
      <c r="J551" s="27"/>
    </row>
    <row r="552" spans="10:10" s="8" customFormat="1" x14ac:dyDescent="0.25">
      <c r="J552" s="27"/>
    </row>
    <row r="553" spans="10:10" s="8" customFormat="1" x14ac:dyDescent="0.25">
      <c r="J553" s="27"/>
    </row>
    <row r="554" spans="10:10" s="8" customFormat="1" x14ac:dyDescent="0.25">
      <c r="J554" s="27"/>
    </row>
    <row r="555" spans="10:10" s="8" customFormat="1" x14ac:dyDescent="0.25">
      <c r="J555" s="27"/>
    </row>
    <row r="556" spans="10:10" s="8" customFormat="1" x14ac:dyDescent="0.25">
      <c r="J556" s="27"/>
    </row>
    <row r="557" spans="10:10" s="8" customFormat="1" x14ac:dyDescent="0.25">
      <c r="J557" s="27"/>
    </row>
    <row r="558" spans="10:10" s="8" customFormat="1" x14ac:dyDescent="0.25">
      <c r="J558" s="27"/>
    </row>
    <row r="559" spans="10:10" s="8" customFormat="1" x14ac:dyDescent="0.25">
      <c r="J559" s="27"/>
    </row>
    <row r="560" spans="10:10" s="8" customFormat="1" x14ac:dyDescent="0.25">
      <c r="J560" s="27"/>
    </row>
    <row r="561" spans="10:10" s="8" customFormat="1" x14ac:dyDescent="0.25">
      <c r="J561" s="27"/>
    </row>
    <row r="562" spans="10:10" s="8" customFormat="1" x14ac:dyDescent="0.25">
      <c r="J562" s="27"/>
    </row>
    <row r="563" spans="10:10" s="8" customFormat="1" x14ac:dyDescent="0.25">
      <c r="J563" s="27"/>
    </row>
    <row r="564" spans="10:10" s="8" customFormat="1" x14ac:dyDescent="0.25">
      <c r="J564" s="27"/>
    </row>
    <row r="565" spans="10:10" s="8" customFormat="1" x14ac:dyDescent="0.25">
      <c r="J565" s="27"/>
    </row>
    <row r="566" spans="10:10" s="8" customFormat="1" x14ac:dyDescent="0.25">
      <c r="J566" s="27"/>
    </row>
    <row r="567" spans="10:10" s="8" customFormat="1" x14ac:dyDescent="0.25">
      <c r="J567" s="27"/>
    </row>
    <row r="568" spans="10:10" s="8" customFormat="1" x14ac:dyDescent="0.25">
      <c r="J568" s="27"/>
    </row>
    <row r="569" spans="10:10" s="8" customFormat="1" x14ac:dyDescent="0.25">
      <c r="J569" s="27"/>
    </row>
    <row r="570" spans="10:10" s="8" customFormat="1" x14ac:dyDescent="0.25">
      <c r="J570" s="27"/>
    </row>
    <row r="571" spans="10:10" s="8" customFormat="1" x14ac:dyDescent="0.25">
      <c r="J571" s="27"/>
    </row>
    <row r="572" spans="10:10" s="8" customFormat="1" x14ac:dyDescent="0.25">
      <c r="J572" s="27"/>
    </row>
    <row r="573" spans="10:10" s="8" customFormat="1" x14ac:dyDescent="0.25">
      <c r="J573" s="27"/>
    </row>
    <row r="574" spans="10:10" s="8" customFormat="1" x14ac:dyDescent="0.25">
      <c r="J574" s="27"/>
    </row>
    <row r="575" spans="10:10" s="8" customFormat="1" x14ac:dyDescent="0.25">
      <c r="J575" s="27"/>
    </row>
    <row r="576" spans="10:10" s="8" customFormat="1" x14ac:dyDescent="0.25">
      <c r="J576" s="27"/>
    </row>
    <row r="577" spans="10:10" s="8" customFormat="1" x14ac:dyDescent="0.25">
      <c r="J577" s="27"/>
    </row>
    <row r="578" spans="10:10" s="8" customFormat="1" x14ac:dyDescent="0.25">
      <c r="J578" s="27"/>
    </row>
    <row r="579" spans="10:10" s="8" customFormat="1" x14ac:dyDescent="0.25">
      <c r="J579" s="27"/>
    </row>
    <row r="580" spans="10:10" s="8" customFormat="1" x14ac:dyDescent="0.25">
      <c r="J580" s="27"/>
    </row>
    <row r="581" spans="10:10" s="8" customFormat="1" x14ac:dyDescent="0.25">
      <c r="J581" s="27"/>
    </row>
    <row r="582" spans="10:10" s="8" customFormat="1" x14ac:dyDescent="0.25">
      <c r="J582" s="27"/>
    </row>
    <row r="583" spans="10:10" s="8" customFormat="1" x14ac:dyDescent="0.25">
      <c r="J583" s="27"/>
    </row>
    <row r="584" spans="10:10" s="8" customFormat="1" x14ac:dyDescent="0.25">
      <c r="J584" s="27"/>
    </row>
    <row r="585" spans="10:10" s="8" customFormat="1" x14ac:dyDescent="0.25">
      <c r="J585" s="27"/>
    </row>
    <row r="586" spans="10:10" s="8" customFormat="1" x14ac:dyDescent="0.25">
      <c r="J586" s="27"/>
    </row>
    <row r="587" spans="10:10" s="8" customFormat="1" x14ac:dyDescent="0.25">
      <c r="J587" s="27"/>
    </row>
    <row r="588" spans="10:10" s="8" customFormat="1" x14ac:dyDescent="0.25">
      <c r="J588" s="27"/>
    </row>
    <row r="589" spans="10:10" s="8" customFormat="1" x14ac:dyDescent="0.25">
      <c r="J589" s="27"/>
    </row>
    <row r="590" spans="10:10" s="8" customFormat="1" x14ac:dyDescent="0.25">
      <c r="J590" s="27"/>
    </row>
    <row r="591" spans="10:10" s="8" customFormat="1" x14ac:dyDescent="0.25">
      <c r="J591" s="27"/>
    </row>
    <row r="592" spans="10:10" s="8" customFormat="1" x14ac:dyDescent="0.25">
      <c r="J592" s="27"/>
    </row>
    <row r="593" spans="10:10" s="8" customFormat="1" x14ac:dyDescent="0.25">
      <c r="J593" s="27"/>
    </row>
    <row r="594" spans="10:10" s="8" customFormat="1" x14ac:dyDescent="0.25">
      <c r="J594" s="27"/>
    </row>
    <row r="595" spans="10:10" s="8" customFormat="1" x14ac:dyDescent="0.25">
      <c r="J595" s="27"/>
    </row>
    <row r="596" spans="10:10" s="8" customFormat="1" x14ac:dyDescent="0.25">
      <c r="J596" s="27"/>
    </row>
    <row r="597" spans="10:10" s="8" customFormat="1" x14ac:dyDescent="0.25">
      <c r="J597" s="27"/>
    </row>
    <row r="598" spans="10:10" s="8" customFormat="1" x14ac:dyDescent="0.25">
      <c r="J598" s="27"/>
    </row>
    <row r="599" spans="10:10" s="8" customFormat="1" x14ac:dyDescent="0.25">
      <c r="J599" s="27"/>
    </row>
    <row r="600" spans="10:10" s="8" customFormat="1" x14ac:dyDescent="0.25">
      <c r="J600" s="27"/>
    </row>
    <row r="601" spans="10:10" s="8" customFormat="1" x14ac:dyDescent="0.25">
      <c r="J601" s="27"/>
    </row>
    <row r="602" spans="10:10" s="8" customFormat="1" x14ac:dyDescent="0.25">
      <c r="J602" s="27"/>
    </row>
    <row r="603" spans="10:10" s="8" customFormat="1" x14ac:dyDescent="0.25">
      <c r="J603" s="27"/>
    </row>
    <row r="604" spans="10:10" s="8" customFormat="1" x14ac:dyDescent="0.25">
      <c r="J604" s="27"/>
    </row>
    <row r="605" spans="10:10" s="8" customFormat="1" x14ac:dyDescent="0.25">
      <c r="J605" s="27"/>
    </row>
    <row r="606" spans="10:10" s="8" customFormat="1" x14ac:dyDescent="0.25">
      <c r="J606" s="27"/>
    </row>
    <row r="607" spans="10:10" s="8" customFormat="1" x14ac:dyDescent="0.25">
      <c r="J607" s="27"/>
    </row>
    <row r="608" spans="10:10" s="8" customFormat="1" x14ac:dyDescent="0.25">
      <c r="J608" s="27"/>
    </row>
    <row r="609" spans="10:10" s="8" customFormat="1" x14ac:dyDescent="0.25">
      <c r="J609" s="27"/>
    </row>
    <row r="610" spans="10:10" s="8" customFormat="1" x14ac:dyDescent="0.25">
      <c r="J610" s="27"/>
    </row>
    <row r="611" spans="10:10" s="8" customFormat="1" x14ac:dyDescent="0.25">
      <c r="J611" s="27"/>
    </row>
    <row r="612" spans="10:10" s="8" customFormat="1" x14ac:dyDescent="0.25">
      <c r="J612" s="27"/>
    </row>
    <row r="613" spans="10:10" s="8" customFormat="1" x14ac:dyDescent="0.25">
      <c r="J613" s="27"/>
    </row>
    <row r="614" spans="10:10" s="8" customFormat="1" x14ac:dyDescent="0.25">
      <c r="J614" s="27"/>
    </row>
    <row r="615" spans="10:10" s="8" customFormat="1" x14ac:dyDescent="0.25">
      <c r="J615" s="27"/>
    </row>
    <row r="616" spans="10:10" s="8" customFormat="1" x14ac:dyDescent="0.25">
      <c r="J616" s="27"/>
    </row>
    <row r="617" spans="10:10" s="8" customFormat="1" x14ac:dyDescent="0.25">
      <c r="J617" s="27"/>
    </row>
    <row r="618" spans="10:10" s="8" customFormat="1" x14ac:dyDescent="0.25">
      <c r="J618" s="27"/>
    </row>
    <row r="619" spans="10:10" s="8" customFormat="1" x14ac:dyDescent="0.25">
      <c r="J619" s="27"/>
    </row>
    <row r="620" spans="10:10" s="8" customFormat="1" x14ac:dyDescent="0.25">
      <c r="J620" s="27"/>
    </row>
    <row r="621" spans="10:10" s="8" customFormat="1" x14ac:dyDescent="0.25">
      <c r="J621" s="27"/>
    </row>
    <row r="622" spans="10:10" s="8" customFormat="1" x14ac:dyDescent="0.25">
      <c r="J622" s="27"/>
    </row>
    <row r="623" spans="10:10" s="8" customFormat="1" x14ac:dyDescent="0.25">
      <c r="J623" s="27"/>
    </row>
    <row r="624" spans="10:10" s="8" customFormat="1" x14ac:dyDescent="0.25">
      <c r="J624" s="27"/>
    </row>
    <row r="625" spans="10:10" s="8" customFormat="1" x14ac:dyDescent="0.25">
      <c r="J625" s="27"/>
    </row>
    <row r="626" spans="10:10" s="8" customFormat="1" x14ac:dyDescent="0.25">
      <c r="J626" s="27"/>
    </row>
    <row r="627" spans="10:10" s="8" customFormat="1" x14ac:dyDescent="0.25">
      <c r="J627" s="27"/>
    </row>
    <row r="628" spans="10:10" s="8" customFormat="1" x14ac:dyDescent="0.25">
      <c r="J628" s="27"/>
    </row>
    <row r="629" spans="10:10" s="8" customFormat="1" x14ac:dyDescent="0.25">
      <c r="J629" s="27"/>
    </row>
  </sheetData>
  <sheetProtection algorithmName="SHA-512" hashValue="zF9fKbCfG5+TWpwVzvyr39wjTObrNhLRFMxlrEeguWzKiXbwI8or/YD46hlECyS2PH9VRvD2108yG9U365hTQQ==" saltValue="X3MrZlJtmFaLCaF8+5/n7A==" spinCount="100000" sheet="1" selectLockedCells="1"/>
  <mergeCells count="169">
    <mergeCell ref="B174:E174"/>
    <mergeCell ref="B210:E210"/>
    <mergeCell ref="B146:E146"/>
    <mergeCell ref="D147:E147"/>
    <mergeCell ref="B148:H148"/>
    <mergeCell ref="B150:E150"/>
    <mergeCell ref="D151:E151"/>
    <mergeCell ref="B168:C168"/>
    <mergeCell ref="D168:G168"/>
    <mergeCell ref="D187:E187"/>
    <mergeCell ref="B188:H188"/>
    <mergeCell ref="B190:E190"/>
    <mergeCell ref="D191:E191"/>
    <mergeCell ref="B184:H184"/>
    <mergeCell ref="B178:E178"/>
    <mergeCell ref="D179:E179"/>
    <mergeCell ref="B180:H180"/>
    <mergeCell ref="D203:E203"/>
    <mergeCell ref="B204:H204"/>
    <mergeCell ref="B198:E198"/>
    <mergeCell ref="D199:E199"/>
    <mergeCell ref="B218:C218"/>
    <mergeCell ref="D218:G218"/>
    <mergeCell ref="B166:H166"/>
    <mergeCell ref="B170:E170"/>
    <mergeCell ref="D171:E171"/>
    <mergeCell ref="B172:H172"/>
    <mergeCell ref="B152:H152"/>
    <mergeCell ref="B156:E156"/>
    <mergeCell ref="D157:E157"/>
    <mergeCell ref="B158:H158"/>
    <mergeCell ref="B160:E160"/>
    <mergeCell ref="D161:E161"/>
    <mergeCell ref="B162:H162"/>
    <mergeCell ref="B164:E164"/>
    <mergeCell ref="D165:E165"/>
    <mergeCell ref="B154:C154"/>
    <mergeCell ref="D154:G154"/>
    <mergeCell ref="D211:E211"/>
    <mergeCell ref="B212:H212"/>
    <mergeCell ref="B214:E214"/>
    <mergeCell ref="D215:E215"/>
    <mergeCell ref="B206:E206"/>
    <mergeCell ref="D207:E207"/>
    <mergeCell ref="B208:H208"/>
    <mergeCell ref="B134:E134"/>
    <mergeCell ref="D135:E135"/>
    <mergeCell ref="B136:H136"/>
    <mergeCell ref="B138:E138"/>
    <mergeCell ref="D139:E139"/>
    <mergeCell ref="B140:H140"/>
    <mergeCell ref="B142:E142"/>
    <mergeCell ref="D143:E143"/>
    <mergeCell ref="B144:H144"/>
    <mergeCell ref="B122:E122"/>
    <mergeCell ref="D123:E123"/>
    <mergeCell ref="B124:H124"/>
    <mergeCell ref="B126:E126"/>
    <mergeCell ref="D127:E127"/>
    <mergeCell ref="B128:H128"/>
    <mergeCell ref="B130:E130"/>
    <mergeCell ref="D131:E131"/>
    <mergeCell ref="B132:H132"/>
    <mergeCell ref="B84:H84"/>
    <mergeCell ref="B94:E94"/>
    <mergeCell ref="D95:E95"/>
    <mergeCell ref="B96:H96"/>
    <mergeCell ref="B98:E98"/>
    <mergeCell ref="D99:E99"/>
    <mergeCell ref="B100:H100"/>
    <mergeCell ref="B102:E102"/>
    <mergeCell ref="D103:E103"/>
    <mergeCell ref="B90:E90"/>
    <mergeCell ref="D91:E91"/>
    <mergeCell ref="B86:E86"/>
    <mergeCell ref="D87:E87"/>
    <mergeCell ref="B88:H88"/>
    <mergeCell ref="B92:H92"/>
    <mergeCell ref="B80:H80"/>
    <mergeCell ref="B82:E82"/>
    <mergeCell ref="D83:E83"/>
    <mergeCell ref="B64:H64"/>
    <mergeCell ref="B66:E66"/>
    <mergeCell ref="D67:E67"/>
    <mergeCell ref="B68:H68"/>
    <mergeCell ref="B70:E70"/>
    <mergeCell ref="D71:E71"/>
    <mergeCell ref="B72:H72"/>
    <mergeCell ref="B74:E74"/>
    <mergeCell ref="D75:E75"/>
    <mergeCell ref="B35:D35"/>
    <mergeCell ref="F35:G35"/>
    <mergeCell ref="B46:C46"/>
    <mergeCell ref="B48:E48"/>
    <mergeCell ref="D49:E49"/>
    <mergeCell ref="B37:H37"/>
    <mergeCell ref="B76:H76"/>
    <mergeCell ref="B78:E78"/>
    <mergeCell ref="D79:E79"/>
    <mergeCell ref="B56:C56"/>
    <mergeCell ref="D56:G56"/>
    <mergeCell ref="D46:G46"/>
    <mergeCell ref="C39:E42"/>
    <mergeCell ref="B50:H50"/>
    <mergeCell ref="B52:E52"/>
    <mergeCell ref="D53:E53"/>
    <mergeCell ref="B54:H54"/>
    <mergeCell ref="B58:E58"/>
    <mergeCell ref="D59:E59"/>
    <mergeCell ref="B60:H60"/>
    <mergeCell ref="B62:E62"/>
    <mergeCell ref="D63:E63"/>
    <mergeCell ref="B216:H216"/>
    <mergeCell ref="B182:E182"/>
    <mergeCell ref="D183:E183"/>
    <mergeCell ref="D195:E195"/>
    <mergeCell ref="B196:H196"/>
    <mergeCell ref="B192:H192"/>
    <mergeCell ref="B194:E194"/>
    <mergeCell ref="B2:H2"/>
    <mergeCell ref="B4:H4"/>
    <mergeCell ref="B25:E26"/>
    <mergeCell ref="B27:G27"/>
    <mergeCell ref="F15:G16"/>
    <mergeCell ref="B15:D16"/>
    <mergeCell ref="B17:D17"/>
    <mergeCell ref="B18:D18"/>
    <mergeCell ref="B19:D19"/>
    <mergeCell ref="B22:D22"/>
    <mergeCell ref="F23:G23"/>
    <mergeCell ref="F17:G21"/>
    <mergeCell ref="B20:D20"/>
    <mergeCell ref="B21:D21"/>
    <mergeCell ref="B6:H13"/>
    <mergeCell ref="B200:H200"/>
    <mergeCell ref="B186:E186"/>
    <mergeCell ref="B104:H104"/>
    <mergeCell ref="B106:E106"/>
    <mergeCell ref="D107:E107"/>
    <mergeCell ref="B108:H108"/>
    <mergeCell ref="B110:E110"/>
    <mergeCell ref="D111:E111"/>
    <mergeCell ref="B112:H112"/>
    <mergeCell ref="B114:E114"/>
    <mergeCell ref="D115:E115"/>
    <mergeCell ref="B116:H116"/>
    <mergeCell ref="B118:E118"/>
    <mergeCell ref="D119:E119"/>
    <mergeCell ref="B120:H120"/>
    <mergeCell ref="B220:E220"/>
    <mergeCell ref="D221:E221"/>
    <mergeCell ref="B222:H222"/>
    <mergeCell ref="F28:G28"/>
    <mergeCell ref="F29:G29"/>
    <mergeCell ref="B28:D28"/>
    <mergeCell ref="B29:D29"/>
    <mergeCell ref="B30:D30"/>
    <mergeCell ref="F30:G30"/>
    <mergeCell ref="B31:D31"/>
    <mergeCell ref="F31:G31"/>
    <mergeCell ref="B32:D32"/>
    <mergeCell ref="F32:G32"/>
    <mergeCell ref="B33:D33"/>
    <mergeCell ref="F33:G33"/>
    <mergeCell ref="B34:D34"/>
    <mergeCell ref="F34:G34"/>
    <mergeCell ref="D175:E175"/>
    <mergeCell ref="B176:H176"/>
    <mergeCell ref="B202:E202"/>
  </mergeCells>
  <pageMargins left="1.01" right="0.15748031496062992" top="0.23622047244094491" bottom="0.51181102362204722" header="0.15748031496062992" footer="0.31496062992125984"/>
  <pageSetup paperSize="9" scale="67" orientation="portrait" r:id="rId1"/>
  <rowBreaks count="3" manualBreakCount="3">
    <brk id="45" min="1" max="7" man="1"/>
    <brk id="101" min="1" max="7" man="1"/>
    <brk id="162" min="1" max="7" man="1"/>
  </rowBreaks>
  <ignoredErrors>
    <ignoredError sqref="B49" numberStoredAsText="1"/>
  </ignoredErrors>
  <drawing r:id="rId2"/>
  <extLst>
    <ext xmlns:x14="http://schemas.microsoft.com/office/spreadsheetml/2009/9/main" uri="{78C0D931-6437-407d-A8EE-F0AAD7539E65}">
      <x14:conditionalFormattings>
        <x14:conditionalFormatting xmlns:xm="http://schemas.microsoft.com/office/excel/2006/main">
          <x14:cfRule type="iconSet" priority="1" id="{DF63008C-F4D7-45C0-864D-701E405D588A}">
            <x14:iconSet iconSet="3Symbols" custom="1">
              <x14:cfvo type="percent">
                <xm:f>0</xm:f>
              </x14:cfvo>
              <x14:cfvo type="num">
                <xm:f>$F$23</xm:f>
              </x14:cfvo>
              <x14:cfvo type="num" gte="0">
                <xm:f>$F$23</xm:f>
              </x14:cfvo>
              <x14:cfIcon iconSet="3Symbols" iconId="2"/>
              <x14:cfIcon iconSet="3Symbols" iconId="2"/>
              <x14:cfIcon iconSet="3Symbols" iconId="0"/>
            </x14:iconSet>
          </x14:cfRule>
          <xm:sqref>E23</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0E42E925AEB0D428E82179EA616534B" ma:contentTypeVersion="18" ma:contentTypeDescription="Create a new document." ma:contentTypeScope="" ma:versionID="66659522e04954fc9e67c8ab5e62288d">
  <xsd:schema xmlns:xsd="http://www.w3.org/2001/XMLSchema" xmlns:xs="http://www.w3.org/2001/XMLSchema" xmlns:p="http://schemas.microsoft.com/office/2006/metadata/properties" xmlns:ns2="5c136f9e-4c62-4529-96d7-4d45c08bd7fe" xmlns:ns3="09521594-1c3f-4dc0-883b-87d08b31ebb9" targetNamespace="http://schemas.microsoft.com/office/2006/metadata/properties" ma:root="true" ma:fieldsID="bfacf33077efe42d311b736573e5ca39" ns2:_="" ns3:_="">
    <xsd:import namespace="5c136f9e-4c62-4529-96d7-4d45c08bd7fe"/>
    <xsd:import namespace="09521594-1c3f-4dc0-883b-87d08b31ebb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lcf76f155ced4ddcb4097134ff3c332f" minOccurs="0"/>
                <xsd:element ref="ns3:TaxCatchAll" minOccurs="0"/>
                <xsd:element ref="ns2:MediaLengthInSeconds"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c136f9e-4c62-4529-96d7-4d45c08bd7f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24008f0c-77cc-4ac8-b256-0f6140b0949c"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Location" ma:index="23" nillable="true" ma:displayName="Location" ma:description="" ma:indexed="true"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9521594-1c3f-4dc0-883b-87d08b31ebb9"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37489d52-0c8c-469c-8e97-b41cc147591a}" ma:internalName="TaxCatchAll" ma:showField="CatchAllData" ma:web="09521594-1c3f-4dc0-883b-87d08b31ebb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09521594-1c3f-4dc0-883b-87d08b31ebb9" xsi:nil="true"/>
    <lcf76f155ced4ddcb4097134ff3c332f xmlns="5c136f9e-4c62-4529-96d7-4d45c08bd7fe">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9E1D410-F9C6-48B0-9459-5A3CB7468294}"/>
</file>

<file path=customXml/itemProps2.xml><?xml version="1.0" encoding="utf-8"?>
<ds:datastoreItem xmlns:ds="http://schemas.openxmlformats.org/officeDocument/2006/customXml" ds:itemID="{0B953464-4529-421E-85CB-A0C8968E0DD6}">
  <ds:schemaRefs>
    <ds:schemaRef ds:uri="http://schemas.microsoft.com/office/2006/metadata/properties"/>
    <ds:schemaRef ds:uri="http://schemas.microsoft.com/office/infopath/2007/PartnerControls"/>
    <ds:schemaRef ds:uri="d533bed5-9690-4d30-8b99-7bf4881b3392"/>
  </ds:schemaRefs>
</ds:datastoreItem>
</file>

<file path=customXml/itemProps3.xml><?xml version="1.0" encoding="utf-8"?>
<ds:datastoreItem xmlns:ds="http://schemas.openxmlformats.org/officeDocument/2006/customXml" ds:itemID="{977BD6FC-77CA-439C-86AE-075F7B3E7AB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Instrucciones</vt:lpstr>
      <vt:lpstr>Modelo de oferta económica</vt:lpstr>
      <vt:lpstr>'Modelo de oferta económica'!_Toc125653051</vt:lpstr>
      <vt:lpstr>Instrucciones!Área_de_impresión</vt:lpstr>
      <vt:lpstr>'Modelo de oferta económica'!Área_de_impresión</vt:lpstr>
    </vt:vector>
  </TitlesOfParts>
  <Company>Enresa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Oferta económica STEL</dc:title>
  <dc:creator>Almoguera Sanmiguel, Aurelio José</dc:creator>
  <cp:lastModifiedBy>MBRD</cp:lastModifiedBy>
  <cp:lastPrinted>2024-07-30T12:16:18Z</cp:lastPrinted>
  <dcterms:created xsi:type="dcterms:W3CDTF">2023-01-31T12:44:50Z</dcterms:created>
  <dcterms:modified xsi:type="dcterms:W3CDTF">2024-09-18T09:57:39Z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0x01010030E42E925AEB0D428E82179EA616534B</vt:lpwstr>
  </property>
</Properties>
</file>