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ttps://enresa-my.sharepoint.com/personal/azap_enresa_es/Documents/CONTRATOS 2024/VÍCTOR RIVAS/contrato obra planta hormigon/documentación actualizada/"/>
    </mc:Choice>
  </mc:AlternateContent>
  <xr:revisionPtr revIDLastSave="4035" documentId="8_{5588A3B3-C5F3-4F7F-A177-6D7AD407FF40}" xr6:coauthVersionLast="47" xr6:coauthVersionMax="47" xr10:uidLastSave="{60FE569D-F4B2-46A4-813B-27FE3D8D074F}"/>
  <bookViews>
    <workbookView xWindow="-120" yWindow="-120" windowWidth="29040" windowHeight="17520" activeTab="1" xr2:uid="{FC12AA01-A62E-41B3-86A5-B747C2804749}"/>
  </bookViews>
  <sheets>
    <sheet name="Instrucciones" sheetId="1" r:id="rId1"/>
    <sheet name="Oferta económica" sheetId="2" r:id="rId2"/>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3" i="2" l="1"/>
  <c r="I199" i="2"/>
  <c r="I195" i="2"/>
  <c r="I191" i="2"/>
  <c r="I117" i="2"/>
  <c r="I831" i="2" l="1"/>
  <c r="I827" i="2"/>
  <c r="I820" i="2"/>
  <c r="I817" i="2" s="1"/>
  <c r="F32" i="2" s="1"/>
  <c r="I813" i="2"/>
  <c r="I809" i="2"/>
  <c r="I805" i="2"/>
  <c r="I801" i="2"/>
  <c r="I797" i="2"/>
  <c r="I793" i="2"/>
  <c r="I787" i="2"/>
  <c r="I783" i="2"/>
  <c r="I777" i="2"/>
  <c r="I773" i="2"/>
  <c r="I769" i="2"/>
  <c r="I765" i="2"/>
  <c r="I761" i="2"/>
  <c r="I757" i="2"/>
  <c r="I753" i="2"/>
  <c r="I747" i="2"/>
  <c r="I741" i="2"/>
  <c r="I735" i="2"/>
  <c r="I731" i="2"/>
  <c r="I727" i="2"/>
  <c r="I721" i="2"/>
  <c r="I717" i="2"/>
  <c r="I713" i="2"/>
  <c r="I709" i="2"/>
  <c r="I705" i="2"/>
  <c r="I701" i="2"/>
  <c r="I697" i="2"/>
  <c r="I693" i="2"/>
  <c r="I687" i="2"/>
  <c r="I678" i="2"/>
  <c r="I674" i="2"/>
  <c r="I668" i="2"/>
  <c r="I664" i="2"/>
  <c r="I660" i="2"/>
  <c r="I652" i="2"/>
  <c r="I646" i="2"/>
  <c r="I640" i="2"/>
  <c r="I634" i="2"/>
  <c r="I628" i="2"/>
  <c r="I624" i="2"/>
  <c r="I616" i="2"/>
  <c r="I610" i="2"/>
  <c r="I606" i="2"/>
  <c r="I602" i="2"/>
  <c r="I598" i="2"/>
  <c r="I592" i="2"/>
  <c r="I588" i="2"/>
  <c r="I584" i="2"/>
  <c r="I580" i="2"/>
  <c r="I574" i="2"/>
  <c r="I566" i="2"/>
  <c r="I562" i="2"/>
  <c r="I558" i="2"/>
  <c r="I554" i="2"/>
  <c r="I548" i="2"/>
  <c r="I544" i="2"/>
  <c r="I540" i="2"/>
  <c r="I536" i="2"/>
  <c r="I532" i="2"/>
  <c r="I524" i="2"/>
  <c r="I520" i="2"/>
  <c r="I516" i="2"/>
  <c r="I512" i="2"/>
  <c r="I508" i="2"/>
  <c r="I502" i="2"/>
  <c r="I498" i="2"/>
  <c r="I494" i="2"/>
  <c r="I488" i="2"/>
  <c r="I484" i="2"/>
  <c r="I480" i="2"/>
  <c r="I476" i="2"/>
  <c r="I472" i="2"/>
  <c r="I464" i="2"/>
  <c r="I460" i="2"/>
  <c r="I454" i="2"/>
  <c r="I449" i="2"/>
  <c r="I445" i="2"/>
  <c r="I441" i="2"/>
  <c r="I437" i="2"/>
  <c r="I431" i="2"/>
  <c r="I425" i="2"/>
  <c r="I421" i="2"/>
  <c r="I417" i="2"/>
  <c r="I411" i="2"/>
  <c r="I407" i="2"/>
  <c r="I399" i="2"/>
  <c r="I395" i="2"/>
  <c r="I389" i="2"/>
  <c r="I384" i="2"/>
  <c r="I378" i="2"/>
  <c r="I371" i="2"/>
  <c r="I365" i="2"/>
  <c r="I361" i="2"/>
  <c r="I357" i="2"/>
  <c r="I353" i="2"/>
  <c r="I347" i="2"/>
  <c r="I339" i="2"/>
  <c r="I335" i="2"/>
  <c r="I331" i="2"/>
  <c r="I327" i="2"/>
  <c r="I321" i="2"/>
  <c r="I316" i="2"/>
  <c r="I312" i="2"/>
  <c r="I308" i="2"/>
  <c r="I302" i="2"/>
  <c r="I295" i="2"/>
  <c r="I291" i="2"/>
  <c r="I285" i="2"/>
  <c r="I281" i="2"/>
  <c r="I277" i="2"/>
  <c r="I273" i="2"/>
  <c r="I269" i="2"/>
  <c r="I258" i="2"/>
  <c r="I262" i="2"/>
  <c r="I252" i="2"/>
  <c r="I246" i="2"/>
  <c r="I242" i="2"/>
  <c r="I238" i="2"/>
  <c r="I232" i="2"/>
  <c r="I226" i="2"/>
  <c r="I220" i="2"/>
  <c r="I213" i="2"/>
  <c r="I210" i="2" s="1"/>
  <c r="F23" i="2" s="1"/>
  <c r="I207" i="2"/>
  <c r="I187" i="2"/>
  <c r="I182" i="2"/>
  <c r="I178" i="2"/>
  <c r="I172" i="2"/>
  <c r="I164" i="2"/>
  <c r="I157" i="2"/>
  <c r="I152" i="2"/>
  <c r="I147" i="2"/>
  <c r="I143" i="2"/>
  <c r="I139" i="2"/>
  <c r="I133" i="2"/>
  <c r="I129" i="2"/>
  <c r="I125" i="2"/>
  <c r="I121" i="2"/>
  <c r="I113" i="2"/>
  <c r="I108" i="2"/>
  <c r="I101" i="2"/>
  <c r="I95" i="2"/>
  <c r="I91" i="2"/>
  <c r="I84" i="2"/>
  <c r="I80" i="2"/>
  <c r="I76" i="2"/>
  <c r="I72" i="2"/>
  <c r="I68" i="2"/>
  <c r="I104" i="2" l="1"/>
  <c r="F22" i="2" s="1"/>
  <c r="I569" i="2"/>
  <c r="F29" i="2" s="1"/>
  <c r="I105" i="2"/>
  <c r="I824" i="2"/>
  <c r="F33" i="2" s="1"/>
  <c r="I790" i="2"/>
  <c r="F31" i="2" s="1"/>
  <c r="I682" i="2"/>
  <c r="F30" i="2" s="1"/>
  <c r="I374" i="2"/>
  <c r="F26" i="2" s="1"/>
  <c r="I527" i="2"/>
  <c r="F28" i="2" s="1"/>
  <c r="I265" i="2"/>
  <c r="F25" i="2" s="1"/>
  <c r="I402" i="2"/>
  <c r="F27" i="2" s="1"/>
  <c r="I216" i="2"/>
  <c r="F24" i="2" s="1"/>
  <c r="I64" i="2"/>
  <c r="I61" i="2" s="1"/>
  <c r="F21" i="2" s="1"/>
  <c r="F34" i="2" l="1"/>
</calcChain>
</file>

<file path=xl/sharedStrings.xml><?xml version="1.0" encoding="utf-8"?>
<sst xmlns="http://schemas.openxmlformats.org/spreadsheetml/2006/main" count="1400" uniqueCount="582">
  <si>
    <t>Importe</t>
  </si>
  <si>
    <t>ANEXO 5</t>
  </si>
  <si>
    <t>MODELO DE OFERTA ECONÓMICA</t>
  </si>
  <si>
    <t>D/Dª……………………… con domicilio en.…………………., enterado de la convocatoria de procedimiento de licitación para la contratación del obra …………………………………………..............., expediente nº…………..,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</si>
  <si>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 xml:space="preserve">PROYECTO DE REMODELACIÓN DE LA PLANTA DE CONTENEDORES C.A. EL CABRIL </t>
  </si>
  <si>
    <t>Total proyecto</t>
  </si>
  <si>
    <t>Precio máximo de licitación ( iva excluido</t>
  </si>
  <si>
    <t>TOTAL CAPÍTULO 1- ACCESO</t>
  </si>
  <si>
    <t>TOTAL CAPÍTULO 2- OFICIA NAVE</t>
  </si>
  <si>
    <t>TOTAL CAPÍTULO 3-ANDAMIOS</t>
  </si>
  <si>
    <t>TOTAL CAPÍTULO 4- NAVE CONTENEDORES</t>
  </si>
  <si>
    <t>TOTAL CAPÍTULO 5- CASETA ENSAYOS HORMIGÓN</t>
  </si>
  <si>
    <t>TOTAL CAPÍTULO 6- CÁMARA CLIMÁTICA</t>
  </si>
  <si>
    <t>TOTAL CAPÍTULO 8-  PLANTA HORMIGÓN</t>
  </si>
  <si>
    <t>TOTAL CAPÍTULO 9- FIBRA ÓPTICA</t>
  </si>
  <si>
    <t>TOTAL CAPÍTULO 10- ACTUACIONES LABORATORIO</t>
  </si>
  <si>
    <t>TOTAL CAPÍTULO 11- AMPLIACIÓN DE INSTALACIÓN ELÉCTRICA</t>
  </si>
  <si>
    <t>TOTAL CAPÍTULO 12- GESTIÓN DE RESIDUOS</t>
  </si>
  <si>
    <t>TOTAL CAPÍTULO 13- SERVICIOS AFECTADOS</t>
  </si>
  <si>
    <t xml:space="preserve">TOTAL CAPÍTULO 14 - PLAN DE SEGURIDAD Y SALUD </t>
  </si>
  <si>
    <t xml:space="preserve">TOTAL PRECIO OFERTADO ( IVA EXCLUIDO) </t>
  </si>
  <si>
    <t>¿Tiene previsto subcontratar?</t>
  </si>
  <si>
    <t xml:space="preserve">NO </t>
  </si>
  <si>
    <t>SÍ *</t>
  </si>
  <si>
    <t>*En caso afirmativo, indique el importe y el alcance de la/s partida/s a subcontratar, así como, la denominación social de la empresa subcontratista</t>
  </si>
  <si>
    <t>Actividad a subcontratar</t>
  </si>
  <si>
    <t xml:space="preserve">Denominación social subcontratista </t>
  </si>
  <si>
    <t>Y para que conste, firmo la presente declaración en …................….......... a…..de…………...... 2024.</t>
  </si>
  <si>
    <t xml:space="preserve">CAPÍTULO 1 </t>
  </si>
  <si>
    <t>ACCESO</t>
  </si>
  <si>
    <t>Partida</t>
  </si>
  <si>
    <t>Precio</t>
  </si>
  <si>
    <t>Medición</t>
  </si>
  <si>
    <t>SUBCAPÍTULO 001.01</t>
  </si>
  <si>
    <t>MOVIMIENTO DE TIERRA</t>
  </si>
  <si>
    <t>Corte mecánico de pavimento de	cualquier tipo con cortadora de junta.</t>
  </si>
  <si>
    <t>ML</t>
  </si>
  <si>
    <t>M2</t>
  </si>
  <si>
    <t>DEMOLICION Y REPOSICION DE MBC SOBRE BASE DE HORMIGON</t>
  </si>
  <si>
    <t>CORTE MECANICO DE PAVIMENTO</t>
  </si>
  <si>
    <t>Demolición y reposición de pavimento de mezcla bituminosa en calien- te tipo AC 22 BIN S de 1O cm de espesor extendido y compactado con p.p de riego de adherencia o imprimación incluso compactación superficial de la subbase existente, base de zahorra, hormigón o similar, extendido y ni- velado.</t>
  </si>
  <si>
    <t>E-OC59</t>
  </si>
  <si>
    <t>M3</t>
  </si>
  <si>
    <t>EXCAVACIÓN MIXTA INCLUSO ROCA</t>
  </si>
  <si>
    <t>Excavación mixta en zanjas, pozos y calas, ejecutada con medios me- cánicos y/o manuales, en acerados y calzadas, en cualquier tipo de terre- no, incluso roca (rota con compresor o martillo de excavadora medido el volumen teóricos/perfil).</t>
  </si>
  <si>
    <t>CARGA MIXTA</t>
  </si>
  <si>
    <t>carga mixta (parte mecánica/manual o combinación de ambas) y trans- porte del material a vertedero autorizado o zona de empleo, cualquiera que sea la distancia (sin incluir canon de vertido en centro de gestión de escom- bros), medido el volumen teóricos/perfil y aplicando coeficiente de esponja- miento. Incluye los transportes intermedios a acopio o dumper cualquiera que sea la distancia</t>
  </si>
  <si>
    <t>CSZ010</t>
  </si>
  <si>
    <t>HORMIGÓN ARMADO</t>
  </si>
  <si>
    <t xml:space="preserve">Hormigón armado, realizada con HA-25/B/20/XC2, vertido desde camión y separadores.Incluye: Replanteo y trazado de las zapatas y de los pilares u otros elemen- tos estructurales que apoyen en las mismas si las hubiese. Colocación de separadores. Vertido desde camión hormigonera y vibrado del hormigón. Coronación y enrase de cimientos. Curado del hormigón. El hormigón será suministrado por ENRESA. El resto de medios auxiliares están incluidos en la partida </t>
  </si>
  <si>
    <t>MALLAZO 20*20</t>
  </si>
  <si>
    <t>MALLAZO</t>
  </si>
  <si>
    <t>Malla electrosoldada superior e inferior como armadura de reparto, ME 15x15 0 8-8 B 500 T 6x2,20 UNE-EN 10080.Incluye: Colocación de la malla electrosoldada con separadores homologa- dos e incluso parte proporcional de pates de apoyo entre armaduras.</t>
  </si>
  <si>
    <t>SUBCAPÍTULO 001.02</t>
  </si>
  <si>
    <t>TALADO DE ÁRBOL</t>
  </si>
  <si>
    <t>UD</t>
  </si>
  <si>
    <t>ADL015</t>
  </si>
  <si>
    <t>Talado de árbol de entre 5 y 1O m de altura, de 30 a 60 cm de diámetro de tronco y copa muy frondosa, con motosierra y camión con cesta, con ex­ tracción del tocón, carga manual a camión y transporte del material a verte­ dero autorizado o zona de empleo, cualquiera que sea la distancia (sin in­ cluir canon de vertido en centro de gestión de escombros). Incluye: Corte de las ramas y el tronco. Extracción del tocón y las raíces. Troceado del tronco, las ramas y las raíces. Retirada de restos y desechos. Carga a ca­ mión. Transporte del material a vertedero autorizado. Relleno y compacta­ ción del hueco con tierra de la propia excavación</t>
  </si>
  <si>
    <t>0DP030</t>
  </si>
  <si>
    <t>LIMPIEZA DE ARBUTOS Y HIERBAS</t>
  </si>
  <si>
    <t>Limpieza de arbustos y hierbas sitas en superficie pavimentada, me­ diante la aplicación de un tratamiento herbicida. Incluso recogida de la bro­za generada y carga sobre contenedor. Superficie medida según documen­tación gráfica de Proyecto.</t>
  </si>
  <si>
    <t>SUBCAPÍTULO 001.03</t>
  </si>
  <si>
    <t>SELLADO DE ARQUETA</t>
  </si>
  <si>
    <t>03HMM00002</t>
  </si>
  <si>
    <t>HORMIGÓN EN MASA HM-20/B/20X0</t>
  </si>
  <si>
    <t>Hormigón en masa HM-20/8/20/X0, en cimientos, suministrado y puesto en obra, incluso p.p. de vibrado; según instrucción CODIGO ESTRUCTURAL Medido el volumen teórico ejecutado.El hormigón será suministrado por ENRESA. El resto de medios auxiliares están incluidos en la partida</t>
  </si>
  <si>
    <t>CAPÍTULO 2</t>
  </si>
  <si>
    <t>OFICINA NAVE</t>
  </si>
  <si>
    <t>SUBCAPÍTULO 002.01</t>
  </si>
  <si>
    <t>CERRAMIENTO</t>
  </si>
  <si>
    <t>F-SAND-VERT</t>
  </si>
  <si>
    <t>FACHADA DE PANELES SÁNDWICH ASILANTES DE ACERO. PAREDES VERTICALES</t>
  </si>
  <si>
    <r>
      <t>Fachada de paneles sándwich acústicos de acero galvanizado, de 50 mm de espesor y 1150 mm de anchura, formados por cara exterior de chapa li­ sa acabado prelacado, RC3 y RUV4, según UNE-EN 10169, de 0</t>
    </r>
    <r>
      <rPr>
        <sz val="10"/>
        <color rgb="FF363636"/>
        <rFont val="ENRESA Aroma Light"/>
      </rPr>
      <t>,</t>
    </r>
    <r>
      <rPr>
        <sz val="10"/>
        <color rgb="FF010101"/>
        <rFont val="ENRESA Aroma Light"/>
      </rPr>
      <t>6mm de espesor, alma aislante de lana de roca de densidad media 95 kg/m3 y cara interior de chapa lisa acabado prelacado, de 0,6 mm mm de espesor, con perforaciones de 3 mm de diámetro, conductividad térmica 0,69 W/(mK), Euroclase A2-s1, d0 de reacción al fuego según UNE-EN 13501-1 con 31 dB de índice global de reducción acústica, Rw, proporcionando una reduc­ ción del nivel global ponderado de presión de ruido aéreo de 30,6 dBA y coeficiente de absorción acústica medio 0,9, según UNE-EN ISO 354, colo­ cados en posición vertical y fijados mecánicamente con sistema de fijación oculta a una estructura portante o auxiliar. Incluso accesorios de fijación de los paneles y cinta flexible de butilo, adhesiva por ambas caras, para el se­ llado de estanqueidad de los solapes entre paneles sándwich.</t>
    </r>
  </si>
  <si>
    <t>F-SAND-HOR</t>
  </si>
  <si>
    <t>FACHADA DE PANELES SÁNDWICH ASILANTES DE ACERO. PAREDES HORIZONTALES</t>
  </si>
  <si>
    <t>Fachada de paneles sándwich acústicos de acero galvanizado, de 50 m de espesor y 1150 mm de anchura, formados por cara exterior de chapa li­sa acabado prelacado, RC3 y RUV4, según UNE-EN 10169, de 0,6 mm de espesor, alma aislante de lana de roca de densidad media 95 kg/m3 y cara interior de chapa lisa acabado prelacado, de 0,6 mm mm de espesor, con perforaciones de 3 mm de diámetro, conductividad térmica 0,69 W/(mK), Euroclase A2-s1, d0 de reacción al fuego según UNE-EN 13501-1 con 31 dB de índice global de reducción acústica, Rw, proporcionando una reduc­ ción del nivel global ponderado de presión de ruido aéreo de 30,6 dBA y coeficiente de absorción acústica medio 0,9, según UNE-EN ISO 354, colo­ cados en posición horizontal y fijados mecánicamente con sistema de fija­
ción oculta a una estructura portante o auxiliar. Incluso accesorios de fija­ ción de los paneles y cinta flexible de butilo, adhesiva por ambas caras, pa­ ra el sellado de estanqueidad de los solapes entre paneles sándwich. Incluye: Replanteo de los paneles. Corte, preparación y colocación de los paneles. Sellado de juntas. Fijación mecánica de los paneles. La estructura soporte y la resolución de puntos singulares.</t>
  </si>
  <si>
    <t>P.SING-SAND</t>
  </si>
  <si>
    <t>M</t>
  </si>
  <si>
    <t>PUNTO SINGULAR PARA FACHADA DE PANELES SÁNDWICH AISLANTES</t>
  </si>
  <si>
    <t>Esquina exterior para fachada de paneles sándwich aislantes, con chapa plegada de acero galvanizado, de 0,8 mm de espesor, 30 cm de desarrollo y 5 pliegues, con remaches para la unión de las chapas entre sí. Incluso accesorios de fijación de las piezas, y sellador adhesivo monocomponente, para el sellado de las juntas entre chapas.Incluye: Replanteo y colocación del remate. Fijación mecánica.</t>
  </si>
  <si>
    <t>AIS-SUELO</t>
  </si>
  <si>
    <t>AISLAMIENTO TÉRMICO SUELOS FLOTANTES, POLIESTIRENO EXTRUIDO</t>
  </si>
  <si>
    <r>
      <t>Aislamiento térmico de suelos flotantes, formado por panel rígido de polies­ tireno extruido, de superficie lisa y mecanizado lateral recto, de 40 mm de espesor, resistencia a compresión &gt;= 300 kPa, resistencia térmica 1</t>
    </r>
    <r>
      <rPr>
        <sz val="10"/>
        <color rgb="FF363636"/>
        <rFont val="ENRESA Aroma Light"/>
      </rPr>
      <t>,</t>
    </r>
    <r>
      <rPr>
        <sz val="10"/>
        <color rgb="FF030303"/>
        <rFont val="ENRESA Aroma Light"/>
      </rPr>
      <t>2 m2K/W,conductividad térmica 0,033 W/(mK), colocado a tope, simplemen­ te apoyado, cubierto con film de polietileno de 0,2 mm de espesor y desoli­ darización perimetral realizada con el mismo material aislante, preparado para recibir una base de pavimento de mortero u hormigón. Incluso cinta autoadhesiva para sellado de juntas. Incluye: Limpieza y preparación de la superficie soporte. Replanteo y corte del aislamiento. Colocación del aislamiento. Colocación del film de polietile­ no. Sellado de juntas del film de polietileno</t>
    </r>
  </si>
  <si>
    <t>MORT-01</t>
  </si>
  <si>
    <t>BASE DE MORTERO DE CEMENTO</t>
  </si>
  <si>
    <t>Base para pavimento, de 4 cm de espesor, de mortero de cemento CEM 11/B-P 32,5 N tipo M-1O, maestreada y fratasada. Incluso banda de panel rí­ gido de poliestireno expandido para la preparación de las juntas perimetra­ les de dilatación. Incluye: Replanteo y marcado de niveles. Preparación de las juntas perime­ trales de dilatación. Puesta en obra del mortero. Formación de juntas de re­ tracción. Ejecución del fratasado. Curado del mortero.</t>
  </si>
  <si>
    <t>PAV-VIN</t>
  </si>
  <si>
    <t>PAVIMENTO VINÍLICO HOMOGÉNERO, EN ROLLO</t>
  </si>
  <si>
    <t xml:space="preserve">Pavimento vinílico homogéneo, de 2,0 mm de espesor, con tratamiento de protección superficial a base de poliuretano, color a elegir; suministrado en rollos de 200 cm de anchura; peso total: 3150g/m2, clasificación al uso, según UNE-EN ISO 10874;clase 23 para uso doméstico; clase 34 para uso comercial;clase 43 para uso industrial; reducción del ruido de impactos 4 dB, según UNE-EN ISO 10140;Euroclase Bfl-s1 de reacción al fuego, según UNE-EN 13501-1. Colocación en obra con adhesivo, sobre capa fina de nivelación. Incluye: Replanteo y recorte de pavimento. Aplicación del adhesivo. colocación del pavimento. Soldado de unión y juntas enre rollos. Resolución de encuentrosy puntos singulares. Eliminación y limpieza del material sobrante. Limpieza final del pavimento. </t>
  </si>
  <si>
    <t>RODAPIE-01</t>
  </si>
  <si>
    <t>RODAPIÉ DE PVC</t>
  </si>
  <si>
    <t>Rodapié flexible de PVC, de 50x15 mm, color a elegir por la DF. Coloca­ ción en obra: con adhesivo. Incluye: Limpieza y preparación de la superficie soporte. Replanteo. Corte,,colocación y fijación del rodapié.</t>
  </si>
  <si>
    <t>SUBCAPÍTULO 002.02</t>
  </si>
  <si>
    <t xml:space="preserve">CARPINTERÍA </t>
  </si>
  <si>
    <t>APERT-HUECO</t>
  </si>
  <si>
    <t>APERTURA DE HUECO EN TABIQUE DE PLACAS DE PANEL SANDWICH</t>
  </si>
  <si>
    <r>
      <t>Apertura de hueco en tabique de placas de panel sandwich instaladas so- bre una estructura simple, con medios manuales, sin afectar a la estabili- dad de la partición o de los elementos constructivos contiguos</t>
    </r>
    <r>
      <rPr>
        <sz val="10"/>
        <color rgb="FF363636"/>
        <rFont val="ENRESA Aroma Light"/>
      </rPr>
      <t xml:space="preserve">, </t>
    </r>
    <r>
      <rPr>
        <sz val="10"/>
        <color rgb="FF010101"/>
        <rFont val="ENRESA Aroma Light"/>
      </rPr>
      <t>y carga ma- nual sobre camión o contenedor de los residuos generados</t>
    </r>
  </si>
  <si>
    <t>PUERTA-02</t>
  </si>
  <si>
    <t>PUERTA DE ALUMINIO Y CRISTAL</t>
  </si>
  <si>
    <r>
      <t>Puerta de aluminio y cristal tipo balconera. Cuerpo de aluminio, panel infe- rior opaco y panel superior de doble acristalamiento. Estructura de alumi- nio anodizado natural, dimensiones como mínimo 1000x2000mm</t>
    </r>
    <r>
      <rPr>
        <sz val="10"/>
        <color rgb="FF363636"/>
        <rFont val="ENRESA Aroma Light"/>
      </rPr>
      <t>,</t>
    </r>
    <r>
      <rPr>
        <sz val="10"/>
        <color rgb="FF010101"/>
        <rFont val="ENRESA Aroma Light"/>
      </rPr>
      <t>de color a decidir por la DF. Incluso herrajes de colgar y de cierre, tornillería de ace- ro inoxidable, garras de fijación, cerradura triangular, rejillas de ventilación y silicona neutra para el sellado de las juntas perimetrales. Incluye: Marcado de puntos de fijación y aplomado del cerco. Fijación del cerco al paramento. Sellado de juntas. Colocación de la puerta. Colocación de herrajes de cierre y accesorios.</t>
    </r>
  </si>
  <si>
    <t>VENT-01</t>
  </si>
  <si>
    <t>CARPINTERÍA EXTERIOR DE ALUMINIO</t>
  </si>
  <si>
    <t>Ventana de aluminio, gama básica, dos hojas correderas, dimensiones 1200x1000 mm, acabado lacado estándar con el sello de calidad, que ga- rantiza el espesor y la calidad del proceso de lacado, compuesta de hoja de 22 mm y marco de 60 mm, junquillos, galce, juntas de estanqueidad de EPDM, manilla y herrajes, según UNE-EN 14351-1; transmitancia térmica del marco: Uh,m = desde 5,7 W/(m2K);espesor máximo del acristalamien- to: 18 mm, con clasificación a la permeabilidad al aire clase 3, según UNE-EN 12207, clasificación a la estanqueidad al agua clase 7A, según UNE-EN 12208, y clasificación a la resistencia a la carga del viento clase C5, según UNE-EN 12210, con premarco y sin persiana. Incluso patillas de anclaje para la fijación de la carpintería, sellador adhesivo y silicona neutra para sellado perimetral de las juntas exterior e interior, entre la carpintería y la obra. Incluye: Ajuste final de las hojas. Sellado perimetral de la junta entre la car- pintería exterior y el paramento.</t>
  </si>
  <si>
    <t>VENT-02</t>
  </si>
  <si>
    <r>
      <t>Ventanal fijo de aluminio, gama básica, dimensiones 1000x2000 mm, aca- bado lacado color blanco, con el sello QUALICOAT, que garantiza el espe- sor y la calidad del proceso de lacado, perfiles de 45 mm soldados a ingle- te y junquillos, según UNE-EN 14351-1; transmitancia térmica del marco: Uh,m = desde 5,7 W/(m2K)</t>
    </r>
    <r>
      <rPr>
        <sz val="10"/>
        <color rgb="FF282828"/>
        <rFont val="ENRESA Aroma Light"/>
      </rPr>
      <t>;</t>
    </r>
    <r>
      <rPr>
        <sz val="10"/>
        <color rgb="FF010101"/>
        <rFont val="ENRESA Aroma Light"/>
      </rPr>
      <t xml:space="preserve">espesor máximo del acristalamiento: 30 mm, con clasificación a la permeabilidad al aire clase 4, según UNE-EN 12207, clasificación a la estanqueidad al agua clase 9A, según UNE-EN 12208, </t>
    </r>
    <r>
      <rPr>
        <b/>
        <sz val="10"/>
        <color rgb="FF010101"/>
        <rFont val="ENRESA Aroma Light"/>
      </rPr>
      <t xml:space="preserve">y </t>
    </r>
    <r>
      <rPr>
        <sz val="10"/>
        <color rgb="FF010101"/>
        <rFont val="ENRESA Aroma Light"/>
      </rPr>
      <t xml:space="preserve">clasificación a la resistencia a la carga del viento clase C5, según UNE-EN 12210, con premarco </t>
    </r>
    <r>
      <rPr>
        <b/>
        <sz val="10"/>
        <color rgb="FF010101"/>
        <rFont val="ENRESA Aroma Light"/>
      </rPr>
      <t xml:space="preserve">y </t>
    </r>
    <r>
      <rPr>
        <sz val="10"/>
        <color rgb="FF010101"/>
        <rFont val="ENRESA Aroma Light"/>
      </rPr>
      <t>sin persiana. Incluso patillas de anclaje para la fija- ción de la carpintería, sellador adhesivo y silicona neutra para sellado perimetral de las juntas exterior e interior, entre la carpintería y la obra. Incluye: Sellado perimetral de la junta entre la carpintería exterior y el paramento.</t>
    </r>
  </si>
  <si>
    <t>VIDRIO-DOB</t>
  </si>
  <si>
    <t>DOBLE ACRISTALAMIENTO ESTÁNDAR</t>
  </si>
  <si>
    <t>Doble acristalamiento estándar, 6/6/6, conjunto formado por vidrio exterior Float incoloro de 6 mm, cámara de aire deshidratada con perfil separador de aluminio y doble sellado perimetral, de 6 mm, y vidrio interior Float inco­ loro de 6 mm de espesor; 18 mm de espesor total, fijado sobre carpintería con acuñado mediante calzos de apoyo perimetrales y laterales, sellado en frío con silicona sintética incolora, compatible con el material soporte. Incluye: Colocación, calzado, montaje y ajuste en la carpintería. Sellado fi­ nal de estanqueidad. Señalización de las hojas</t>
  </si>
  <si>
    <t>SUBCAPÍTULO 002.03</t>
  </si>
  <si>
    <t>INSTALACIONES</t>
  </si>
  <si>
    <t>APARTADO 002.03.01</t>
  </si>
  <si>
    <t>CLIMATIZACIÓN</t>
  </si>
  <si>
    <t>SPLIT1X1</t>
  </si>
  <si>
    <t>EQUIPO DE AIRE ACONDICIONADA CON UNIDAD INTERIOR DE PARED, SISTEMA AIRE-AURE SPLIT 1X1</t>
  </si>
  <si>
    <t>Equipo de aire acondicionado, sistema aire-aire split 1x1, para gas R-410A, bomba de calor, alimentación monofásica (230V/50Hz), potencia frigorífica nominal 2 kW (temperatura de bulbo seco en el interior 27ºC, temperatura de bulbo húmedo en el interior 19ºC, temperatura de bulbo se­ co en el exterior 35ºC, temperatura de bulbo húmedo en el exterior 24ºC), potencia calorífica nominal 2,7 kW (temperatura de bulbo seco en el inte­ rior 20ºC, temperatura de bulbo húmedo en el exterior 6ºC), SEER 7 (cla­ se A++), SCOP 5,2 (clase A+++), EER 4,55 (clase A), COP 4,35 (clase A),
formado por una unidad interior de pared, de 294x798x229 mm, nivel sono­ ro (velocidad ultra baja) 21 dBA, caudal de aire (velocidad ultra alta) 468 m3/h, con filtro alergénico, filtro desodorizante fotocatalítico y control inalám­ brico, con programador semanal, modelo Weekly Timer, y una unidad exte­ rior, de 540x780x290 mm, nivel sonoro 47 dBA y caudal de aire 1770 m3/h, con control de condensación. Incluso elementos antivibratorios y soportes de pared para apoyo de la unidad exterior.
Incluye: Replanteo de las unidades. Colocación y fijación de la unidad inte­ rior. Colocación y fijación de la unidad exterior. Conexión a las líneas frigo­ ríficas. Conexión a la red eléctrica. Conexión a la red de desagüe. Puesta en marcha.
No incluye: la canalización ni el cableado eléctrico de alimentación.</t>
  </si>
  <si>
    <t>APARTADO 002.03.02</t>
  </si>
  <si>
    <t>ILUMINACIÓN</t>
  </si>
  <si>
    <t>LUM-LED-LINEAL</t>
  </si>
  <si>
    <t>LUMINARIA LINEAL, CON LÁMPARA LED. INSTALACIÓN SUSPENDIDA</t>
  </si>
  <si>
    <r>
      <t>Luminaria lineal de techo, no regulable, con cuerpo de aluminio extruido de color blanco, de 25 W, alimentación a 220/240 V y 50-60 Hz, de 50x1950x75 mm, con lámpara LEO LED830, temperatura de color 3000 K</t>
    </r>
    <r>
      <rPr>
        <sz val="10"/>
        <color rgb="FF363636"/>
        <rFont val="ENRESA Aroma Light"/>
      </rPr>
      <t xml:space="preserve">, </t>
    </r>
    <r>
      <rPr>
        <sz val="10"/>
        <color rgb="FF010101"/>
        <rFont val="ENRESA Aroma Light"/>
      </rPr>
      <t>difusor de policarbonato opal color hielo, índice de reproducción cromática mayor de 80, flujo luminoso 1950 lúmenes, grado de protección IP20</t>
    </r>
    <r>
      <rPr>
        <sz val="10"/>
        <color rgb="FF363636"/>
        <rFont val="ENRESA Aroma Light"/>
      </rPr>
      <t>,</t>
    </r>
    <r>
      <rPr>
        <sz val="10"/>
        <color rgb="FF010101"/>
        <rFont val="ENRESA Aroma Light"/>
      </rPr>
      <t>con elementos de fijación color blanco para instalación de luminaria suspendi­ da y sistema con cable de acero para instalación de luminaria suspendida regulable en altura hasta 1,5 m, acabado cromado. Instalación suspendida. Incluye: Replanteo. Montaje, conexionado y comprobación de su correcto funcionamiento.</t>
    </r>
  </si>
  <si>
    <t>APARTADO 002.03.03</t>
  </si>
  <si>
    <t>ELECTRICIDAD</t>
  </si>
  <si>
    <t>ALUM-EMER</t>
  </si>
  <si>
    <t>ALUM.- EMER</t>
  </si>
  <si>
    <t>EXT-CO2</t>
  </si>
  <si>
    <t>EXTINTOR</t>
  </si>
  <si>
    <t>Extintor portátil de nieve carbónica CO2, de eficacia 348, con 2 kg de agen­ te extintor, con vaso difusor. Incluso soporte y accesorios de montaje. Incluye: Replanteo. Colocación y fijación del soporte. Colocación del extin­ tor</t>
  </si>
  <si>
    <t>Luminaria de emergencia, con tubo lineal fluorescente, 6 W - G5, flujo lumi­ noso 155 lúmenes, carcasa de 245x110x58 mm, clase 11, IP42, con baterí­ as de Ni-Cd de alta temperatura, autonomía de 1 h, alimentación a 230 V, tiempo de carga 24 h. Instalación en superficie en zonas comunes. Incluso accesorios y elementos de fijación. Incluye: Replanteo. Fijación y nivelación. Montaje, conexionado y compro­ bación de su correcto funcionamiento.</t>
  </si>
  <si>
    <t>C-SUP</t>
  </si>
  <si>
    <t>Caja universal de 2 elementos, de plástico ABS autoextinguible,libre de ha- lógenos, de 163x92x42 mm, color blanco, con grados de protección IP30 e IK07, según IEC 60439. Instalación en superficie. Incluso tornillos de fija- ción al paramento</t>
  </si>
  <si>
    <t>IAF090</t>
  </si>
  <si>
    <t>TOMA DE USUARIO</t>
  </si>
  <si>
    <t>Toma simple con conector tipo RJ-45 de 8 contactos,categoría 6, marco y embellecedor. Incluye: Montaje, conexionado y comprobación de su correcto funciona- miento.</t>
  </si>
  <si>
    <t>IAO040</t>
  </si>
  <si>
    <t>TOMA FIBRA ÓPTICA</t>
  </si>
  <si>
    <t>Toma de fibra óptica con conector tipo SC simple, soporte y marco. Incluye: Montaje, conexionado y comprobación de su correcto funcionamiento</t>
  </si>
  <si>
    <t>IEM066</t>
  </si>
  <si>
    <t>BASE DE TOMA DE CORRIENTE ESTANCA ( 2P-T) DE SUPERFICIE</t>
  </si>
  <si>
    <t>Base de toma de corriente con contacto de tierra (2P+T), estanca, tipo Schuko, con grado de protección IP55, monobloc, gama básica, intensidad asignada 16 A, tensión asignada 250 V, con tapa y caja con tapa,de color blanco. Instalación en superficie. Incluye: Montaje, conexionado y comprobación de su correcto funciona- miento</t>
  </si>
  <si>
    <t xml:space="preserve">INTERRUPTOR DE SUPERFICIE </t>
  </si>
  <si>
    <t>Interruptor unipolar (1P) estanco, con grado de protección IP55, monobloc, gama básica, intensidad asignada 1O AX, tensión asignada 250 V, con te- cla simple y caja, de color blanco. Instalación en superficie. Incluso tornillos de fijación al paramento.</t>
  </si>
  <si>
    <t>INT-SUP</t>
  </si>
  <si>
    <t>CAPÍTULO 3</t>
  </si>
  <si>
    <t>ANDAMIOS</t>
  </si>
  <si>
    <t>CP003,01</t>
  </si>
  <si>
    <t xml:space="preserve">M2 </t>
  </si>
  <si>
    <t>ALFOMBRA ANIVIBRACIÓN</t>
  </si>
  <si>
    <t>Alfombra antivibración y antifatiga. Fabricada en material sintetico tipo cau­ cho o similar. Espesor mínimo 20 mm. Incluso pletinas para fijación median­ te atornillado a estructura existente. Incluye corte de alfombra para ajuste fi­ nal en obra a estructura existente.</t>
  </si>
  <si>
    <t>CAPÍTULO 4</t>
  </si>
  <si>
    <t>NAVE CONTENEDORES</t>
  </si>
  <si>
    <t>SILENTBLOCK  GOMAS DE AJUSTE</t>
  </si>
  <si>
    <t>SILENTBLOCK Y GOMAS DE AJUSTE</t>
  </si>
  <si>
    <t>Partida alzada a justificar para realización de planimetría, adquisión y mon­ taje de silentblock en nave de contenedores, aislamiento acustico en mam­ paras de curado, aislamiento acustico en amasadores de planta de hormi­ gón, incluso gomas de ajuste de encofrados de contenedores</t>
  </si>
  <si>
    <t>SUBCAPÍTULO 004.01</t>
  </si>
  <si>
    <t>SUBCAPÍTULO 004.02</t>
  </si>
  <si>
    <t>LIMPIEZA GRIOGÉNICA</t>
  </si>
  <si>
    <t>CP004.02.01</t>
  </si>
  <si>
    <t>CP004.01.01</t>
  </si>
  <si>
    <t>LIMPIEZA CRIOGÉNICA</t>
  </si>
  <si>
    <t>Limpieza criogénica (hielo seco), limpieza a chorro de hielo seco sin gene­ ración de residuos y no abrasivo. Técnica industrial con CO2 en particulas o pellets proyectadas a alta velocidad sobre la superficie a limpiar. Se incluye todos los medios auxiliares y personal necesario para la realiza­ ción de estos trabajos en la nave de contenedores</t>
  </si>
  <si>
    <t>SUBCAPÍTULO 004.03</t>
  </si>
  <si>
    <t>PINTURA</t>
  </si>
  <si>
    <t>RNE010</t>
  </si>
  <si>
    <t>ESMALTE SOBRE ESTRUCTURA DE ACERO</t>
  </si>
  <si>
    <t>Aplicación manual de dos manos de esmalte sintético de secado rápido, a base de resinas alquídicas, color a elegir por la D.F., acabado brillante, (rendimiento: 0,077 l/m2 cada mano); sobre viga formada por piezas sim­ ples de perfiles laminados de acero. Incluye: Preparación y limpieza de la superficie soporte. Aplicación de dos manos de acabado. No incluye la im­ primación previa del soporte</t>
  </si>
  <si>
    <t>SUBCAPÍTULO 004.04</t>
  </si>
  <si>
    <t>ESTRUCTURA METÁLICA</t>
  </si>
  <si>
    <t>EAZ010</t>
  </si>
  <si>
    <t>KG</t>
  </si>
  <si>
    <t>ACERO LAMINADO EN CALIENTE</t>
  </si>
  <si>
    <t>kg. Acero laminado UNE-EN 10025 S275JR, en caliente de tipo pletina de ancho 200mm y 10mm de espesor, acabado con imprimación antioxidante, conformando elementos de anclaje, trabajado en taller y fijado mediante soldadura, para refuerzo estructural colocado a una altura de hasta 3 m. Incluye las soldaduras, los cortes, los despuntes, las piezas especiales, los casquillos y los elementos auxiliares de montaje. Limpieza y preparación del plano de apoyo. Replanteo y marcado de los ejes. Colocación y fijación provisional del elemento. Nivelación y aplomado. Ejecución de las uniones soldadas</t>
  </si>
  <si>
    <t>DEA030</t>
  </si>
  <si>
    <t>DESMONTAJE DE PILAR METÁLICO</t>
  </si>
  <si>
    <t>Desmontaje de pilar metálico, formado por piezas simples de perfil de acero laminado U 100 o similar, de hasta 3 m de longitud media, con equipo de oxicorte, y carga manual sobre camión o contenedor y limpieza de los res- tos de obra</t>
  </si>
  <si>
    <t>EAT030</t>
  </si>
  <si>
    <t>ACERO EN CORRESA METÁLICAS</t>
  </si>
  <si>
    <t>Acero UNE-EN 10162 S235JRC, formadas por piezas simples de perfiles conformados en frío de las series omega, L, U, C, Z o tubulares SHS, acabado galvanizado, con uniones soldadas en obra. Incluye: Replanteo. Presentación. Aplomado y nivelación definitivos. Ejecu­ ción de las uniones soldadas</t>
  </si>
  <si>
    <t>SUBCAPÍTULO 004.05</t>
  </si>
  <si>
    <t>LIMPIEZA</t>
  </si>
  <si>
    <t>PA LIMPIEZA</t>
  </si>
  <si>
    <t>Partida alzada a justificar de limpieza de restos generados por la limpieza criogénica y las soldaduras de la estructura de acero</t>
  </si>
  <si>
    <t>CP004.05.01</t>
  </si>
  <si>
    <t>SUBCAPÍTULO 004.06</t>
  </si>
  <si>
    <t>REPARACIÓN</t>
  </si>
  <si>
    <t>REP.SOLD</t>
  </si>
  <si>
    <t>H</t>
  </si>
  <si>
    <t>REPARACIÓN DE FISURAS CON SOLDADURA Y TORNILLOS</t>
  </si>
  <si>
    <t>Hora de equipo de reparación de estructura metálica compuesto con ofi­ cial, ayudante y equipo de soldadura. Incluso de sustitución de material ne­ cesario</t>
  </si>
  <si>
    <t>MONT-ENC</t>
  </si>
  <si>
    <t>MONTAJE Y AJUSTE</t>
  </si>
  <si>
    <t>Hora de equipo de desmontaje, montaje y ajuste de encofrados compuesto con oficial, ayudante. Incluso parte proporcinal de herramientas necesarias para la realización de los trabajos</t>
  </si>
  <si>
    <t>CAPÍTULO 5</t>
  </si>
  <si>
    <t>CASETA ENSAYO HORMIGÓN</t>
  </si>
  <si>
    <t>SUBCAPÍTULO 005.01</t>
  </si>
  <si>
    <t>MOVIMIENTO DE TIERRAS</t>
  </si>
  <si>
    <t>CORTE MECANICO PAVIMENTO</t>
  </si>
  <si>
    <t>Corte mecánico de pavimento de cualquier tipo con cortadora de junta.</t>
  </si>
  <si>
    <t>m2</t>
  </si>
  <si>
    <t>DEMOLICIÓN Y REPOSICIÓN DE MCB SOBRE BASE DE HORMIGÓN</t>
  </si>
  <si>
    <t>Demolición y reposición de pavimento de mezcla bituminosa en calien­ te tipo AC 22 BIN S de 1O cm de espesor extendido y compactado con p.p de riego de adherencia o imprimación incluso compactación superficial de la subbase existente, base de zahorra, hormigón o similar, extendido y ni­ velado.</t>
  </si>
  <si>
    <t>EXCAVACIONES MIXTA INCLUSO ROCA</t>
  </si>
  <si>
    <t>Excavación mixta en zanjas, pozos y calas, ejecutada con medios me­ cánicos y/o manuales, en acerados y calzadas, en cualquier tipo de terre­ no, incluso roca (rota con compresor o martillo de excavadora medido el volumen teóricos/perfil).</t>
  </si>
  <si>
    <t>carga mixta (parte mecánica/manual o combinación de ambas) y trans­ porte del material a vertedero autorizado o zona de empleo, cualquiera que sea la distancia (sin incluir canon de vertido en centro de gestión de escom­ bros), medido el volumen teóricos/perfil y aplicando coeficiente de esponja­ miento. Incluye los transportes intermedios a acopio o dumper cualquiera que sea la distancia.</t>
  </si>
  <si>
    <t>Hormigón armado, realizada con HA-25/B/20/XC2, vertido desde camión y separadores.
Incluye: Replanteo y trazado de las zapatas y de los pilares u otros elemen­ tos estructurales que apoyen en las mismas si las hubiese. Colocación de separadores. Vertido desde camión hormigonera y vibrado del hormigón.
Coronación y enrase de cimientos. Curado del hormigón.
El hormigón será suministrado por ENRESA. El resto de medios auxiliares están incluidos en la partida</t>
  </si>
  <si>
    <t>SUBCAPÍTULO 005.02</t>
  </si>
  <si>
    <t>CIMENTACIÓN</t>
  </si>
  <si>
    <t>HORMIGÓN EN MASA HM-20/B/20X20</t>
  </si>
  <si>
    <t>Hormigón en masa HM-20/8/20/X0, en cimientos, suministrado y puesto en obra, incluso p.p. de vibrado; según instrucción CODIGO ESTRUCTURAL Medido el volumen teórico ejecutado. El hormigón será suministrado por ENRESA. El resto de medios auxiliares están incluidos en la partida</t>
  </si>
  <si>
    <t>HORMIGON ARMDO</t>
  </si>
  <si>
    <t>Hormigón armado, realizada con HA-25/B/20/XC2, vertido desde camión y separadores.Incluye: Replanteo y trazado de las zapatas y de los pilares u otros elemen­ tos estructurales que apoyen en las mismas si las hubiese. Colocación de separadores. Vertido desde camión hormigonera y vibrado del hormigón.
Coronación y enrase de cimientos. Curado del hormigón.
El hormigón será suministrado por ENRESA. El resto de medios auxiliares están incluidos en la partida.</t>
  </si>
  <si>
    <t>CHA010</t>
  </si>
  <si>
    <t>ACERO PARA HORMIGÓN</t>
  </si>
  <si>
    <t>Acero UNE-EN 10080 B 500 S para elaboración de la ferralla (corte, dobla­ do y conformado de elementos) en taller de obra y montaje en zapata de ci­ mentación. Incluso alambre de atar y separadores.. Incluye: Corte y doblado de la armadura. Montaje y colocación de la arma­ dura con separadores homologados. Sujeción de la armadura.</t>
  </si>
  <si>
    <t>SUBCAPÍTULO 005.03</t>
  </si>
  <si>
    <t>PERNOS PLACA DE ANCLAJE B 500 S</t>
  </si>
  <si>
    <t>Acero corrugado B 500 S de diámetro 25 mm, cortado, doblado, solda­ do a las placas de anclaje y colocado en obra, incluso p.p. de patillas, sola­ pes y elementos de nivelación. Según EHE y CTE-SE-A.y EAE-2011. Me­ dido el peso nominal.</t>
  </si>
  <si>
    <t>PLACAS DE ANCLAJE Y RIGIDIZADORE ACERO S 275 JR</t>
  </si>
  <si>
    <t>Acero S 275 JR en placa de anclaje a la cimentación con taladro cen­ tral de 5 cm de diámetro con espesor hasta 40 mm y elementos rigidizado­ res según planos y anejo de cálculo, incluso corte elaboración y montaje, capa de imprimación antioxidante y p.p. de elementos de unión y ayudas de albañilería, construidos egún EHE y CTE-SE-A.y EAE-2011</t>
  </si>
  <si>
    <t>ACERO PERFILES LAMINADOS ELEMENTOS ESTRUCTURALES PILARES</t>
  </si>
  <si>
    <t xml:space="preserve">Acero en perfiles laminados en caliente S 275 JR en elementos estruc­turales, mediante unión soldada, incluso corte y elaboración, montaje, lija­ do, imprimación con capa de impirmación antioxidante de 150 micras y pos­ terior capa de acabado con espesor de 100 micras en color a elegir por la D.F y/o propiedad y p.p. de soldadura, previa preparacón y limpieza de bordes, pletinas, casquillos y piezaas especiales, construido según normati­ va vigente y totalmente terminado. </t>
  </si>
  <si>
    <t>ACERO PERFILES LAMINADOS ELEMENTO ESTRUCTURALES ARRIOSTRAMIENTO</t>
  </si>
  <si>
    <t>Acero en perfiles laminados en caliente S 275 JR en elementos estruc­ turales, mediante unión soldada, incluso corte y elaboración, montaje, lija­ do, imprimación con capa de impirmación antioxidante de 150 micras y pos­ terior capa de acabado con espesor de 100 micras en color a elegir por la 
D.F y/o propiedad y p.p. de soldadura, previa preparacón y limpieza de bordes, pletinas, casquillos y piezaas especiales, construido según normati­ va vigente y totalmente terminado</t>
  </si>
  <si>
    <t>SUBCAPÍTULO 005.04</t>
  </si>
  <si>
    <t>CHAPA GRECADA</t>
  </si>
  <si>
    <t>Chapa grecada de color a elegir por la DF y/o propiedad de espesor 6 mm,, incluso p.p, de solapes, accesorios de fijación a cualquier tipo de co­ rrea estructural, juntas de estanquidad, cortes.accesorios medido la verda­dera magnitud</t>
  </si>
  <si>
    <t>REMATE LABTERAL DE CHAPA GRECADA</t>
  </si>
  <si>
    <t>Remate de chapa gracada conformada de acero galvanizado de color a elegir por la DF y/o propiedad de espesor 6 mm,, incluso p.p, de solapes, accesorios de fijación y juntas de estanquidad, medido la verdadera magni­ tud deduciendo huecos mayores de 1 m2</t>
  </si>
  <si>
    <t>CER-MAZ</t>
  </si>
  <si>
    <t>MURETE DE UNA HOJA, DE FÁBRICA DE LADRILLO MACIZO PARA REVESTIR</t>
  </si>
  <si>
    <r>
      <t>Murete de una hoja, de 11,5 cm de espesor, de fábrica de ladrillo cerámico macizo, para revestir, 24x11,5x5 cm, con juntas horizontales y verticales de 1O mm de espesor, recibida con mortero de cemento confeccionado en obra, con 250 kg/m3 de cemento, color gris, con aditivo hidrófugo, dosifica- ción 1</t>
    </r>
    <r>
      <rPr>
        <sz val="10"/>
        <color rgb="FF1F1F1F"/>
        <rFont val="ENRESA Aroma Light"/>
      </rPr>
      <t xml:space="preserve">:6, </t>
    </r>
    <r>
      <rPr>
        <sz val="10"/>
        <color rgb="FF010101"/>
        <rFont val="ENRESA Aroma Light"/>
      </rPr>
      <t>suministrado en sacos.Incluye: Definición de los planos de fachada mediante plomos. Replanteo. Marcado de los niveles de referencia general. Preparación del mortero.
Asiento de la primera hilada sobre capa de mortero. Colocación y aploma- do de miras de referencia. Tendido de hilos entre miras. Colocación de plo- mos fijos en las aristas. Colocación de las piezas por hiladas a nivel. Reali- zación de todos los trabajos necesarios para la resolución de los huecos. Limpieza del paramento</t>
    </r>
  </si>
  <si>
    <t>QUG110</t>
  </si>
  <si>
    <t>TABLERO MECÁNICO PARA FORMACIÓN DE POYETE</t>
  </si>
  <si>
    <t>Tablero de piezas cerámicas machihembradas, para revestir, de 100x30x3,5 cm, con las testas rectas, con una capa de regularización de mortero de cemento, industrial, M-5, de 3 cm de espesor y acabado frata­ sado y relleno de las juntas entre las piezas de dos tramos contiguos con el mismo mortero, apoyado sobre soporte discontinuo de fábrica; para for­ mación de poyete horizontal. Incluye: Replanteo. Corte de las piezas. Colocación de las piezas cerámi­ cas que forman el tablero. Vertido, extendido y regleado de la capa de mor­tero de regularización</t>
  </si>
  <si>
    <t>SUBCAPÍTULO 005.05</t>
  </si>
  <si>
    <t xml:space="preserve">APARTADO 005.02.01 </t>
  </si>
  <si>
    <t>LUMINARIA LINERAL CON LÁMPARA LED. INSTALACIÓN SUSPENDIDA</t>
  </si>
  <si>
    <t>Luminaria lineal de techo, no regulable, con cuerpo de aluminio extruido de color blanco, de 25 W, alimentación a 220/240 V y 50-60 Hz, de 50x1950x75 mm, con lámpara LEO LED830, temperatura de color 3000 K, difusor de policarbonato opal color hielo, índice de reproducción cromática mayor de 80, flujo luminoso 1950 lúmenes, grado de protección IP20, con elementos de fijación color blanco para instalación de luminaria suspendi­ da y sistema con cable de acero para instalación de luminaria suspendida regulable en altura hasta 1,5 m, acabado cromado. Instalación suspendida. Incluye: Replanteo. Montaje, conexionado y comprobación de su correcto funcionamiento.</t>
  </si>
  <si>
    <t>APARTADO 005.02.02</t>
  </si>
  <si>
    <t>BASE DE TOMA DE CORRIENTE ESTANCA ( 2P+T) DE SUPERFICIE</t>
  </si>
  <si>
    <t>Base de toma de corriente con contacto de tierra (2P+T), estanca, tipo Schuko, con grado de protección IP55, monobloc, gama básica, intensidad asignada 16 A, tensión asignada 250 V, con tapa y caja con tapa, de color blanco. Instalación en superficie.Incluye: Montaje, conexionado y comprobación de su correcto funciona- miento</t>
  </si>
  <si>
    <t>IEM067</t>
  </si>
  <si>
    <t>BASE DE TOMA DE CORRIENTE ESTANCA ( 3P+T) DE SUPERFICIE</t>
  </si>
  <si>
    <t>Base de toma de corriente con contacto de tierra (3P+T), estanca, tipo trifa- sico de 3 pines, con grado de protección IP55, monobloc, gama básica, con tapa y caja con tapa, de color blanco. Instalación en superficie. Incluye: Montaje, conexionado y comprobación de su correcto funcionamiento</t>
  </si>
  <si>
    <t>IEM068</t>
  </si>
  <si>
    <t>BASE DE TOMA DE CORRIENTE ESTANCA ( 3P+T+N) DE SUPERFICIE</t>
  </si>
  <si>
    <t>Base de toma de corriente con contacto de tierra (3P+T+N), estanca, tipo trifasico de 5 pines, con grado de protección IP55, monobloc, gama básica, con tapa y caja con tapa, de color blanco. Instalación en superficie.Incluye: Montaje, conexionado y comprobación de su correcto funciona- miento.</t>
  </si>
  <si>
    <t>ARQ-40X40</t>
  </si>
  <si>
    <t>ARQUETA DE PASO</t>
  </si>
  <si>
    <t>Arqueta de registro de paso, en canalización externa enterrada de ICT de 400x400x400 mm de dimensiones interiores, con ganchos para tracción, cerco y tapa metálicos, colocada sobre solera de hormigón en masa HM-20/P/20/XO de 1O cm de espesor.
Criterio de valoración económica: El precio no incluye la excavación ni el relleno perimetral posterior.
Incluye: Replanteo. Eliminación de las tierras sueltas del fondo de la exca­ vación. Vertido y compactación del hormigón en formación de solera. Mon­ taje de las piezas prefabricadas. Conexionado de tubos de la canalización. Colocación de accesorios. Ejecución de remates.</t>
  </si>
  <si>
    <t>APARTADO 005.02.03</t>
  </si>
  <si>
    <t>FONTANERÍA Y SANEAMIENTO</t>
  </si>
  <si>
    <t>CP005.02.03.01</t>
  </si>
  <si>
    <t>P.A. FONTANERÍA Y SANEAMIENTO</t>
  </si>
  <si>
    <t>Partida alzada a justificar para conexiones de fontanería e instalación de nuevo fregadero de un seno incluso saneamiento hasta balsas de decanta­ción.</t>
  </si>
  <si>
    <t>CAPÍTULO 6</t>
  </si>
  <si>
    <t>CÁMARA CLIMÁTICA</t>
  </si>
  <si>
    <t>SUBCAPÍTULO 006.01</t>
  </si>
  <si>
    <t>DESMONAJE ESTRUCTURA</t>
  </si>
  <si>
    <t>DES-P.SAND</t>
  </si>
  <si>
    <t>DESMONTAJE DE MODULO DE PANELES SÁNDWICH AISLANTE METÁLICOS</t>
  </si>
  <si>
    <r>
      <t>Desmontaje de cerramiento de paneles sándwich aislantes de chapa de acero, con medios manuales, sin deteriorar los elementos a los que está sujeto, y carga manual sobre camión o contenedor</t>
    </r>
    <r>
      <rPr>
        <sz val="10"/>
        <color rgb="FF383838"/>
        <rFont val="ENRESA Aroma Light"/>
      </rPr>
      <t>,</t>
    </r>
    <r>
      <rPr>
        <sz val="10"/>
        <color rgb="FF010101"/>
        <rFont val="ENRESA Aroma Light"/>
      </rPr>
      <t>incluso medios auxilia­res. Incluye: Desmontaje del elemento. Retirada y acopio del material desmon­ tado. Limpieza de los restos de obra. Carga manual del material desmonta­ do y restos de obra sobre camión o contenedor</t>
    </r>
  </si>
  <si>
    <t>SUBCAPÍTULO 006.02</t>
  </si>
  <si>
    <t>DESMONTAJE DE AIRE ACONDICIONADO</t>
  </si>
  <si>
    <t>DES-AC-EXT-100 KG</t>
  </si>
  <si>
    <t>DESMONTAJE DE UNIDAD EXTERIOR DE AIRE ACONDICIONADO</t>
  </si>
  <si>
    <t>Desmontaje de unidad exterior de sistema de aire acondicionado por em­ presa autorizada para gestión de gases especiales, de 100 kg de peso má­ximo, con medios manuales, y carga manual sobre camión o contenedor. Incluye: Desmontaje del elemento. Obturación de las conducciones conec­ tadas al elemento. Retirada y acopio del material desmontado. Limpieza de los restos de obra. Carga manual del material desmontado y restos de obra sobre camión o contenedor</t>
  </si>
  <si>
    <t>DES-AC-INT-100KG</t>
  </si>
  <si>
    <t>DESMONTAJE DE UNIDAD INTERIOR DE AIRE ACONDICIONAMIENTO</t>
  </si>
  <si>
    <t>Desmontaje de unidad interior de sistema de aire acondicionado por em­ presa autorizada para gestión de gases especiales, de techo con distribu­ ción por conducto rectangular, de 100 kg de peso máximo, con medios ma­ nuales, y carga manual sobre camión o contenedor. Incluye: Desmontaje del elemento. Obturación de las conducciones conec­ tadas al elemento. Retirada y acopio del material desmontado. Limpieza de los restos de obra. Carga manual del material desmontado y restos de obra sobre camión o contenedor</t>
  </si>
  <si>
    <t>SUBCAPÍTULO 006.03</t>
  </si>
  <si>
    <t>DESMONTAJE INSTLACIÓN ELÉCTRICA</t>
  </si>
  <si>
    <t>DES-CUA.ELEC</t>
  </si>
  <si>
    <t>DESMONTAJE DE CUADRO ELÉCTRICO</t>
  </si>
  <si>
    <t>Desmontaje de cuadro eléctrico de superficie para dispositivos generales e individuales de mando y protección, con medios manuales, y carga manual sobre camión o contenedor. Incluye: Desmontaje del elemento. Retirada y acopio del material desmon­ tado. Limpieza de los restos de obra. Carga manual del material desmonta­ do y restos de obra sobre camión o contenedor</t>
  </si>
  <si>
    <t>DES-CAB.ELEC</t>
  </si>
  <si>
    <t>RETIRADA DE CABLEADO ELÉCTRICO</t>
  </si>
  <si>
    <t>Retirada de cableado eléctrico visto fijo en superficie, con medios manua­ les, y carga manual sobre camión o contenedor. Incluye: Desmontaje del elemento. Retirada y acopio del material desmon­ tado. Limpieza de los restos de obra. Carga manual del material desmonta­ do y restos de obra sobre camión o contenedor</t>
  </si>
  <si>
    <t>CAPÍTULO 8</t>
  </si>
  <si>
    <t>PLANTA DE HORMIGÓN</t>
  </si>
  <si>
    <t>SUBCAPÍTULO 008.03</t>
  </si>
  <si>
    <t>SUBCAPÍTULO 008.01</t>
  </si>
  <si>
    <t>CASETA DE CONTROL</t>
  </si>
  <si>
    <t>DES-AC-EXT-50KG</t>
  </si>
  <si>
    <r>
      <t>Desmontaje de unidad exterior e interior compacta de sistema de aire acon­ dicionado por empresa autorizada para gestión de gases especiales, de 50 kg de peso máximo, con medios manuales y cesta elevadora</t>
    </r>
    <r>
      <rPr>
        <sz val="10"/>
        <color rgb="FF383838"/>
        <rFont val="ENRESA Aroma Light"/>
      </rPr>
      <t>,</t>
    </r>
    <r>
      <rPr>
        <sz val="10"/>
        <color rgb="FF010101"/>
        <rFont val="ENRESA Aroma Light"/>
      </rPr>
      <t>carga ma­ nual sobre camión o contenedor y medios auxilares para trabajos en altura. Incluye: Desmontaje del elemento. Obturación de las conducciones conec­ tadas al elemento. Retirada y acopio del material desmontado. Limpieza de los restos de obra. Carga manual del material desmontado y restos de  obra. Carga manual del material desmontado y restos de obra sobre camión o contenedor. Camión con cesta elevadora para traba­ jos en altura.</t>
    </r>
  </si>
  <si>
    <t>SPLIT 1X1 ALT</t>
  </si>
  <si>
    <t>EQUIPO DE AIRE ACONDICIONADO CON UNIDAD INTERIOR DE PARED, SISTEMA AIRE-AIRE SPLIT 1X1</t>
  </si>
  <si>
    <t>Equipo de aire acondicionado, sistema aire-aire split 1x1, para gas R-410A, bomba de calor, alimentación monofásica (230V/50Hz), potencia frigorífica nominal 2 kW (temperatura de bulbo seco en el interior 27ºC, temperatura de bulbo húmedo en el interior 19ºC, temperatura de bulbo se­ co en el exterior 35ºC, temperatura de bulbo húmedo en el exterior 24ºC), potencia calorífica nominal 2,7 kW (temperatura de bulbo seco en el inte­ rior 20ºC, temperatura de bulbo húmedo en el exterior 6ºC), SEER 7 (cla­ se A++), SCOP 5,2 (clase A+++), EER 4,55 (clase A), COP 4,35 (clase A),
formado por una unidad interior de pared, de 294x798x229 mm, nivel sono­ ro (velocidad ultra baja) 21 dBA, caudal de aire (velocidad ultra alta) 468 m3/h, con filtro alergénico, filtro desodorizante fotocatalítico y control inalám­ brico, con programador semanal, modelo Weekly Timer, y una unidad exte­ rior, de 540x780x290 mm, nivel sonoro 47 dBA y caudal de aire 1770 m3/h, con control de condensación. Incluso elementos antivibratorios y soportes de pared para apoyo de la unidad exterior y medios auxilares para trabajos en altura Criterio de valoración económica: El precio no incluye la canalización ni el cableado eléctrico de alimentación.
Incluye: Replanteo de las unidades. Colocación y fijación de la unidad inte­ rior. Colocación y fijación de la unidad exterior. Camión con cesta elevado­ ra para trabajos en altura. Conexión a las líneas frigoríficas. Conexión a la red eléctrica. Conexión a la red de desagüe. Puesta en marcha</t>
  </si>
  <si>
    <t>PAVIMENTO VINÍLICO HOMOGÉNEO, EN ROLLO</t>
  </si>
  <si>
    <r>
      <t>Pavimento vinílico homogéneo, de 2,0 mm de espesor, con tratamiento de protección superficial a base de poliuretano, color a elegir; suministrado en rollos de 200 cm de anchura; peso total: 3150 g</t>
    </r>
    <r>
      <rPr>
        <sz val="10"/>
        <color rgb="FF1A1A1A"/>
        <rFont val="ENRESA Aroma Light"/>
      </rPr>
      <t>/</t>
    </r>
    <r>
      <rPr>
        <sz val="10"/>
        <color rgb="FF010101"/>
        <rFont val="ENRESA Aroma Light"/>
      </rPr>
      <t>m2</t>
    </r>
    <r>
      <rPr>
        <sz val="10"/>
        <color rgb="FF1A1A1A"/>
        <rFont val="ENRESA Aroma Light"/>
      </rPr>
      <t xml:space="preserve">; </t>
    </r>
    <r>
      <rPr>
        <sz val="10"/>
        <color rgb="FF010101"/>
        <rFont val="ENRESA Aroma Light"/>
      </rPr>
      <t>clasificación al uso, se­ gún UNE-EN ISO 10874: clase 23 para uso doméstico; clase 34 para uso comercial; clase 43 para uso industrial; reducción del ruido de impactos 4 dB, según UNE-EN ISO 10140; Euroclase Bft-s1 de reacción al fuego, se­ gún UNE-EN 13501-1. Colocación en obra: con adhesivo, sobre capa fina de nivelación. Incluye: Replanteo y recorte del pavimento. Aplicación del adhesivo. Colo­ cación del pavimento. Soldado de unión y juntas entre rollos. Resolución de encuentros y puntos singulares. Eliminación y limpieza del material so­ brante. Limpieza final del pavimento</t>
    </r>
  </si>
  <si>
    <t>FACHADA DE PANELES SÁNDWICH AISLANTES, DE ACERO. PAREDES VERTICALES</t>
  </si>
  <si>
    <r>
      <t>Fachada de paneles sándwich acústicos de acero galvanizado, de 50 mm de espesor y 1150 mm de anchura, formados por cara exterior de chapa li- sa acabado prelacado, RC3 y RUV4, según UNE-EN 10169, de 0</t>
    </r>
    <r>
      <rPr>
        <sz val="10"/>
        <color rgb="FF363636"/>
        <rFont val="ENRESA Aroma Light"/>
      </rPr>
      <t>,</t>
    </r>
    <r>
      <rPr>
        <sz val="10"/>
        <color rgb="FF010101"/>
        <rFont val="ENRESA Aroma Light"/>
      </rPr>
      <t>6mm de espesor, alma aislante de lana de roca de densidad media 95 kg/m3 y cara interior de chapa lisa acabado prelacado, de 0,6 mm mm de espesor, con perforaciones de 3 mm de diámetro, conductividad térmica 0,69 W/(mK), Euroclase A2-s1, d0 de reacción al fuego según UNE-EN 13501-1 con 31 dB de índice global de reducción acústica, Rw, proporcionando una reduc- ción del nivel global ponderado de presión de ruido aéreo de 30,6 dBA y coeficiente de absorción acústica medio 0,9, según UNE-EN ISO 354, colo- cados en posición vertical y fijados mecánicamente con sistema de fijación oculta a una estructura portante o auxiliar. Incluso accesorios de fijación de los paneles y cinta flexible de butilo, adhesiva por ambas caras, para el se- llado de estanqueidad de los solapes entre paneles sándwich. Incluye: Replanteo de los paneles. Corte, preparación y colocación de los paneles. Sellado de juntas. Fijación mecánica de los paneles. La estructura soporte y la resolución de puntos singulares.</t>
    </r>
  </si>
  <si>
    <t>ESP-EPDM</t>
  </si>
  <si>
    <t>P.A SUMINISTRO DE ESPONJA EPDM</t>
  </si>
  <si>
    <t>2 unidades de perfil esponjoso EPDM negro 80 mm x 40 mm. Longitud aproximada de 12 metros</t>
  </si>
  <si>
    <t>SUBCAPÍTULO 008.02</t>
  </si>
  <si>
    <t>SINFÍN</t>
  </si>
  <si>
    <t>CP008.02.01</t>
  </si>
  <si>
    <t>Fabricación, suministro y colocación de tornillo sinfín para alimentación desde silo de mortero a mezcladora. Incluso p.p. de medios auxiliares y pie­zas necesarias para su instalación.</t>
  </si>
  <si>
    <t>CASETA BOMBAS</t>
  </si>
  <si>
    <t>CALD-01</t>
  </si>
  <si>
    <t>CALDERERIA DE ACERO INOXIDABLE</t>
  </si>
  <si>
    <t>Partida Alzada a justificar de elementos de calderería de acero inoxidable AISI 316L incluso p.p. de instalación, soldadura, material auxiliar y ensayos de estanqueidad.</t>
  </si>
  <si>
    <t>BOMB-01</t>
  </si>
  <si>
    <t>SUMINISTRO E INSTALACIÓN BOMBA</t>
  </si>
  <si>
    <t>Suministro e instalación de dos bombas para tubería de 2 pulgadas o supe­ rior, con una capacidad de altura de elevación mayor a 12 metros y un cau­ dal mayor a 6 litros por segundo. Incluso p.p. de material auxiliar y ensayos para la puesta en marcha</t>
  </si>
  <si>
    <r>
      <t>Chapa grecada de color a elegir por la DF y/o propiedad de espesor 6 mm,, incluso p.p</t>
    </r>
    <r>
      <rPr>
        <sz val="10"/>
        <color rgb="FF363636"/>
        <rFont val="ENRESA Aroma Light"/>
      </rPr>
      <t>,</t>
    </r>
    <r>
      <rPr>
        <sz val="10"/>
        <color rgb="FF010101"/>
        <rFont val="ENRESA Aroma Light"/>
      </rPr>
      <t>de solapes, accesorios de fijación a cualquier tipo de correa estructural</t>
    </r>
    <r>
      <rPr>
        <sz val="10"/>
        <color rgb="FF363636"/>
        <rFont val="ENRESA Aroma Light"/>
      </rPr>
      <t xml:space="preserve">, </t>
    </r>
    <r>
      <rPr>
        <sz val="10"/>
        <color rgb="FF010101"/>
        <rFont val="ENRESA Aroma Light"/>
      </rPr>
      <t>juntas de estanquidad</t>
    </r>
    <r>
      <rPr>
        <sz val="10"/>
        <color rgb="FF363636"/>
        <rFont val="ENRESA Aroma Light"/>
      </rPr>
      <t>,</t>
    </r>
    <r>
      <rPr>
        <sz val="10"/>
        <color rgb="FF010101"/>
        <rFont val="ENRESA Aroma Light"/>
      </rPr>
      <t>cortes</t>
    </r>
    <r>
      <rPr>
        <sz val="10"/>
        <color rgb="FF363636"/>
        <rFont val="ENRESA Aroma Light"/>
      </rPr>
      <t>.</t>
    </r>
    <r>
      <rPr>
        <sz val="10"/>
        <color rgb="FF010101"/>
        <rFont val="ENRESA Aroma Light"/>
      </rPr>
      <t>accesoriosmedido la verda- dera magnitud.</t>
    </r>
  </si>
  <si>
    <t>REMATE LATERAL DE CHAPA GRECADA</t>
  </si>
  <si>
    <t>Remate de chapa gracada conformada de acero galvanizado de color a elegir por la DF y/o propiedad de espesor 6 mm,, incluso p.p, de solapes,
accesorios de fijación y juntas de estanquidad, medido la verdadera magnitud deduciendo huecos mayores de 1 m2.</t>
  </si>
  <si>
    <t>EAT031</t>
  </si>
  <si>
    <t>ACERO EN PERFILES SHS100</t>
  </si>
  <si>
    <t>Acero UNE-EN 10162 S235JRC, formadas por piezas simples de perfiles conformados en frío de las series omega, L, U, C, Z o tubulares SHS, acabado galvanizado, con uniones soldadas en obra. Incluye: Replanteo. Presentación. Aplomado y nivelación definitivos. Ejecu- ción de las uniones soldadas.</t>
  </si>
  <si>
    <t>Acero laminado UNE-EN 10025 S275JR, en caliente de tipo pletina de ancho 200mm y 10mm de espesor, acabado con imprimación antioxidante, conformando elementos de anclaje, trabajado en taller y fijado mediante soldadura, para refuerzo estructural colocado a una altura de hasta 3 m. Incluye las soldaduras, los cortes, los despuntes, las piezas especiales, los casquillos y los elementos auxiliares de montaje. Limpieza y preparación del plano de apoyo. Replanteo y marcado de los ejes. Colocación y fijación provisional del elemento. Nivelación y aplomado. Ejecución de las uniones soldadas.</t>
  </si>
  <si>
    <t>EHW013</t>
  </si>
  <si>
    <t>ANCLAJE QUÍMICO ESTRUCTURAL SOBRE HORMIGÓN, MEDIANTE CÁPSULA QUÍMICA</t>
  </si>
  <si>
    <t>Anclaje químico estructural realizado en elemento de hormigón de 120 mm de espesor mínimo, formado por una perforación de 12 mm de diáme­ tro y 90 mm de profundidad, realizada mediante taladro con martillo percu­ tor y broca, inserción en la perforación de cápsula de resinas de metacrila­ to de uretano, M10x90, de 1O mm de diámetro y 90 mm de longitud y poste­ rior introducción, mediante atornillador, de elemento de fijación compuesto por varilla roscada con extremo inferior biselado a 45º, de acero galvaniza­ do calidad 5.8, según UNE-EN ISO 898-1, de 1O mm de diámetro y 95 mm de longitud, tuerca y arandela. Incluye: Replanteo de la posición del anclaje. Ejecución de la perforación. Limpieza del polvo resultante. Inserción de la cápsula química. Introduc­ ción del elemento de fijación. Aplicación del par de apriete con llave dina­ mométrica. Limpieza de los restos sobrantes</t>
  </si>
  <si>
    <t>SUBCAPÍTULO 008.04</t>
  </si>
  <si>
    <t>CONEXIÓN CON ZONA DE COMPRESORES</t>
  </si>
  <si>
    <t xml:space="preserve">APARTADO 008.04.01 </t>
  </si>
  <si>
    <t>MOVIMIENTOS DE TIERRA</t>
  </si>
  <si>
    <t>Corte mecánico de pavimento de cualquier tipo con cortadora de junta</t>
  </si>
  <si>
    <t>DEMOLICIÓN Y REPOSICIÓN DE MBC SOBRE BASE DE HORMIGÓN</t>
  </si>
  <si>
    <t>Excavación mixta en zanjas, pozos y calas, ejecutada con medios me­ cánicos y/o manuales, en acerados y calzadas, en cualquier tipo de terre­no, incluso roca (rota con compresor o martillo de excavadora medido el volumen teóricos/perfil).</t>
  </si>
  <si>
    <t>carga mixta (parte mecánica/manual o combinación de ambas) y transm3.-carga mixta (parte mecánica/manual o combinación de ambas) y trans­ porte del material a vertedero autorizado o zona de empleo, cualquiera que sea la distancia (sin incluir canon de vertido en centro de gestión de escom­bros), medido el volumen teóricos/perfil y aplicando coeficiente de esponja­ miento. Incluye los transportes intermedios a acopio o dumper cualquiera que sea la distancia.</t>
  </si>
  <si>
    <t>Hormigón armado, realizada con HA-25/B/20/XC2, vertido desde camión y separadores Incluye: Replanteo y trazado de las zapatas y de los pilares u otros elemen­ tos estructurales que apoyen en las mismas si las hubiese. Colocación de separadores. Vertido desde camión hormigonera y vibrado del hormigón.
Coronación y enrase de cimientos. Curado del hormigón.
El hormigón será suministrado por ENRESA. El resto de medios auxiliares están incluidos en la partida</t>
  </si>
  <si>
    <t>APARTADO 008.04.02</t>
  </si>
  <si>
    <t>TENDIDO CABLE</t>
  </si>
  <si>
    <t>CANAL-EXT</t>
  </si>
  <si>
    <t>CANALIZACIÓN EXTGERIOR PARA INSTALACIÓN ENTERRADA</t>
  </si>
  <si>
    <r>
      <t>Canalización de tubo curvable, suministrado en rollo, de polietileno de do­ ble pared (interior lisa y exterior corrugada), de color naranja</t>
    </r>
    <r>
      <rPr>
        <sz val="10"/>
        <color rgb="FF363636"/>
        <rFont val="ENRESA Aroma Light"/>
      </rPr>
      <t>,</t>
    </r>
    <r>
      <rPr>
        <sz val="10"/>
        <color rgb="FF030303"/>
        <rFont val="ENRESA Aroma Light"/>
      </rPr>
      <t>de 63 mm de diámetro nominal, resistencia a la compresión 450 N, colocado sobre lecho de arena de 5 cm de espesor, debidamente compactada y nivelada con pi­ són vibrante de guiado manual, relleno lateral compactando hasta los riño­nes y posterior relleno con la misma arena hasta 1O cm por encima de la generatriz superior de la tubería. Instalación enterrada. Incluso cinta de se­ñalización. Criterio de valoración económica: El precio incluye los equipos y la maqui­ naria necesarios para el desplazamiento y la disposición en obra de los ele­ mentos, pero no incluye la excavación ni el relleno principal.
Incluye: Replanteo. Ejecución del lecho de arena para asiento del tubo. Co­ locación del tubo. Colocación de la cinta de señalización. Ejecución del re­ lleno envolvente de arena</t>
    </r>
  </si>
  <si>
    <t>IEH012</t>
  </si>
  <si>
    <t>CABLE ELÉCTRICO DE 0,6/1 KV DE TENSIÓN NOMINAL</t>
  </si>
  <si>
    <r>
      <t>Cable multipolar RZ1-K (AS), siendo su tensión asignada de 0,6/1 kV, reac­ ción al fuego clase Cca-s1b,d1</t>
    </r>
    <r>
      <rPr>
        <sz val="10"/>
        <color rgb="FF232323"/>
        <rFont val="ENRESA Aroma Light"/>
      </rPr>
      <t xml:space="preserve">,a1, </t>
    </r>
    <r>
      <rPr>
        <sz val="10"/>
        <color rgb="FF030303"/>
        <rFont val="ENRESA Aroma Light"/>
      </rPr>
      <t>con conductor de cobre clase 5 (-K) de 5G6 mm2 de sección, con aislamiento de polietileno reticulado (R) y cubier­ ta de compuesto termoplástico a base de poliolefina libre de halógenos con baja emisión de humos y gases corrosivos (Z1). Incluso accesorios y ele­ mentos de sujeción.Incluye: Tendido del cable. Conexionado. Comprobación de su correcto funcionamiento.</t>
    </r>
  </si>
  <si>
    <t>Arqueta de registro de paso, en canalización externa enterrada de ICT de 400x400x400 mm de dimensiones interiores, con ganchos para tracción, cerco y tapa metálicos, colocada sobre solera de hormigón en masa HM-20/P/20/XO de 1O cm de espesor.
Criterio de valoración económica: El precio no incluye la excavación ni el relleno perimetral posterior.
Incluye: Replanteo. Eliminación de las tierras sueltas del fondo de la exca­ vación. Vertido y compactación del hormigón en formación de solera. Mon­ taje de las piezas prefabricadas. Conexionado de tubos de la canalización. Colocación de accesorios. Ejecución de remates</t>
  </si>
  <si>
    <t>SUBCAPÍTULO 008.05</t>
  </si>
  <si>
    <t>CONEXIÓN ENTRE PLATAFORMAS DE SILOS</t>
  </si>
  <si>
    <t>EAE020</t>
  </si>
  <si>
    <t>ACERO EN ESTRUCTURA DE PASARELA PEATONAL</t>
  </si>
  <si>
    <r>
      <t>Acero UNE-EN 10025 S275JR, en estructura de pasarela peatonal, forma­ da por piezas simples de perfiles laminados en caliente de las series IPN</t>
    </r>
    <r>
      <rPr>
        <sz val="10"/>
        <color rgb="FF383838"/>
        <rFont val="ENRESA Aroma Light"/>
      </rPr>
      <t xml:space="preserve">, </t>
    </r>
    <r>
      <rPr>
        <sz val="10"/>
        <color rgb="FF030303"/>
        <rFont val="ENRESA Aroma Light"/>
      </rPr>
      <t>IPE, UPN, HEA, HEB o HEM, acabado con imprimación antioxidante, con un nessoWadasenobra Criterio de valoración económica: El precio incluye las soldaduras, los cor­ tes, los despuntes, las piezas especiales, los casquillos y los elementos au­ xiliares de montaje.
Incluye: Replanteo de la pasarela peatonal. Colocación y fijación provisio­ nal de los perfiles. Aplomado y nivelación. Ejecución de las uniones solda­ das.</t>
    </r>
  </si>
  <si>
    <t>EAE100</t>
  </si>
  <si>
    <t>PAVIMENTO DE REIJLLA ELECTROSOLDADA</t>
  </si>
  <si>
    <r>
      <t xml:space="preserve">Pavimento de rejilla electrosoldada antideslizante, de 34x38 mm de paso de malla, acabado galvanizado en caliente, realizada con pletinas portan­ tes de acero laminado UNE-EN 10025 S235JR, en perfil plano laminado en caliente, de 20x2 mm, separadas 34 mm entre sí, separadores de varilla cuadrada retorcida, de acero con bajo contenido en carbono UNE-EN ISO 16120-2 C4D, de 4 mm de lado, separados 38 mm entre sí </t>
    </r>
    <r>
      <rPr>
        <b/>
        <sz val="10"/>
        <color rgb="FF030303"/>
        <rFont val="ENRESA Aroma Light"/>
      </rPr>
      <t xml:space="preserve">y </t>
    </r>
    <r>
      <rPr>
        <sz val="10"/>
        <color rgb="FF030303"/>
        <rFont val="ENRESA Aroma Light"/>
      </rPr>
      <t>marco de ace­ ro laminado UNE-EN 10025 S235JR, en perfil omega laminado en caliente, de 20x2 mm, fijado con piezas de sujeción, para meseta de escalera Criterio de valoración económica: El precio incluye los cortes, las piezas es­ peciales y las piezas de sujeción.
Incluye: Replanteo. Preparación de la superficie de apoyo. Colocación y fi­ jación provisional de la rejilla electrosoldada. Aplomado y nivelación. Ejecu­ ción de las uniones. Limpieza final</t>
    </r>
  </si>
  <si>
    <t>DUI030</t>
  </si>
  <si>
    <t>HORA CAMIÓN CON GRÚA DE HASTA 6T</t>
  </si>
  <si>
    <t>Alquiler de camión con grúa de hasta 6t. Con personal operador</t>
  </si>
  <si>
    <t>0XP010</t>
  </si>
  <si>
    <t>ALQUILER DE PLATAFORMA ELEVADORA</t>
  </si>
  <si>
    <t xml:space="preserve">Alquiler diaria de  plataforma elevadora de tijera, motor diésel, de 10 m de altura máxima de trabajo. </t>
  </si>
  <si>
    <t>0XP020</t>
  </si>
  <si>
    <t>TRANSPORTE DE PLATAFORMA ELEVADORA</t>
  </si>
  <si>
    <t xml:space="preserve">Transporte a obra y retidada de plataforma elevadora de tijera, motor diésel, de 10 m de altura máxima de trabajo </t>
  </si>
  <si>
    <t>CAPÍTULO 9</t>
  </si>
  <si>
    <t>FIBRA ÓPTICA</t>
  </si>
  <si>
    <t>SUBCAPÍTULO 009.01</t>
  </si>
  <si>
    <t>CORTE MECÁNICO DE PAVIMENTO</t>
  </si>
  <si>
    <t>Corte mecánico de pavimento de cualquier tipo de cortada de junta</t>
  </si>
  <si>
    <t>carga mixta (parte mecánica/manual o combinación de ambas) y trans- porte del material a vertedero autorizado o zona de empleo, cualquiera que sea la distancia (sin incluir canon de vertido en centro de gestión de escom- bros), medido el volumen teóricos/perfil y aplicando coeficiente de esponja- miento. Incluye los transportes intermedios a acopio o dumper cualquiera que sea la distancia.</t>
  </si>
  <si>
    <t>Hormigón armado, realizada con HA-25/B/20/XC2, vertido desde camión y separadores Incluye: Replanteo y trazado de las zapatas y de los pilares u otros elemen- tos estructurales que apoyen en las mismas si las hubiese. Colocación de separadores. Vertido desde camión hormigonera y vibrado del hormigón.
Coronación y enrase de cimientos. Curado del hormigón.
El hormigón será suministrado por ENRESA. El resto de medios auxiliares están incluidos en la partida.</t>
  </si>
  <si>
    <t>SUBCAPÍTULO 009.02</t>
  </si>
  <si>
    <t>TENDIDO DE CABLE</t>
  </si>
  <si>
    <t>CANALIZACIÓN EXGTERIOR PARA INSTALACIÓN ENTERRADA</t>
  </si>
  <si>
    <r>
      <t>Canalización de tubo curvable, suministrado en rollo, de polietileno de do­ ble pared (interior lisa y exterior corrugada), de color naranja</t>
    </r>
    <r>
      <rPr>
        <sz val="10"/>
        <color rgb="FF383838"/>
        <rFont val="ENRESA Aroma Light"/>
      </rPr>
      <t>,</t>
    </r>
    <r>
      <rPr>
        <sz val="10"/>
        <color rgb="FF030303"/>
        <rFont val="ENRESA Aroma Light"/>
      </rPr>
      <t>de 63 mm de diámetro nominal, resistencia a la compresión 450 N, colocado sobre lecho de arena de 5 cm de espesor, debidamente compactada y nivelada con pi­ són vibrante de guiado manual, relleno lateral compactando hasta los riño­ nes y posterior relleno con la misma arena hasta 1O cm por encima de la generatriz superior de la tubería. Instalación enterrada. Incluso cinta de se­ ñalización. Criterio de valoración económica: El precio incluye los equipos y la maqui­ naria necesarios para el desplazamiento y la disposición en obra de los ele­ mentos, pero no incluye la excavación ni el relleno principal.
Incluye: Replanteo. Ejecución del lecho de arena para asiento del tubo. Co­ locación del tubo. Colocación de la cinta de señalización. Ejecución del re­ lleno envolvente de arena.</t>
    </r>
  </si>
  <si>
    <t>C-FIBRA</t>
  </si>
  <si>
    <t>CABLE DE FIBRA ÓPTICA</t>
  </si>
  <si>
    <t>Cable dieléctrico de 16 fibras ópticas monomodo G657A2 en micromódu­ los de material termoplástico ignífugo, libre de halógenos, de 0,85 mm de diámetro, rellenos con gel bloqueante del agua, refuerzo de fibras de arami­ da y cubierta exterior de material termoplástico ignífugo resistente a los ra­ yos UV, libre de halógenos de 7,6 mm de diámetro, de baja atenuación, re­ acción al fuego clase Dca-s2,d2,a2 según UNE-EN 50575. Incluso acceso­ rios y elementos de sujeción. Incluye: Tendido de cables.</t>
  </si>
  <si>
    <t>IEO010</t>
  </si>
  <si>
    <t>CANALIZACIÓN INTERIOR PARA INSTALACIÓN EN SUPERFICIE</t>
  </si>
  <si>
    <t>Canalización de tubo de PVC, serie B, de 32 mm de diámetro y 3 mm de espesor. Instalación fija en superficie. Incluso accesorios y piezas especia­les. Incluye: Replanteo. Colocación y fijación del tubo</t>
  </si>
  <si>
    <t>CAPÍTULO 10</t>
  </si>
  <si>
    <t>ACTUACIONES LABORATORIO</t>
  </si>
  <si>
    <t>SUBCAPÍTULO 010.02</t>
  </si>
  <si>
    <t>DEMOLICIÓN DE BALSAS Y POYETES</t>
  </si>
  <si>
    <t>DFF010</t>
  </si>
  <si>
    <t xml:space="preserve">DEMOLICIÓN DE HOJA DE MURETE DE FÁBRICA DE LADRILLO MACIZO </t>
  </si>
  <si>
    <r>
      <t>Demolición de hoja de murete de fábrica, formada por ladrillo macizo o per­ forado de 11/12 cm de espesor, con medios manuales, sin afectar a la esta­ bilidad de los elementos constructivos contiguos</t>
    </r>
    <r>
      <rPr>
        <sz val="10"/>
        <color rgb="FF383838"/>
        <rFont val="ENRESA Aroma Light"/>
      </rPr>
      <t xml:space="preserve">, </t>
    </r>
    <r>
      <rPr>
        <sz val="10"/>
        <color rgb="FF030303"/>
        <rFont val="ENRESA Aroma Light"/>
      </rPr>
      <t>y carga manual sobre ca­ mión o contenedor. Incluye: Demolición del elemento. Fragmentación de los escombros en pie­ zas manejables. Retirada y acopio de escombros. Limpieza de los restos de obra. Carga manual de escombros sobre camión o contenedor.</t>
    </r>
  </si>
  <si>
    <t>SUBCAPÍTULO 010.01</t>
  </si>
  <si>
    <t>CERRAMIENTO DE BALSAS</t>
  </si>
  <si>
    <t xml:space="preserve">MURETE DE UNA HOJA, DE FÁBRICA DE LADRILLO MAZICO PARA REVESTIR </t>
  </si>
  <si>
    <r>
      <t>Murete de una hoja, de 11,5 cm de espesor, de fábrica de ladrillo cerámico macizo, para revestir, 24x11,5x5 cm, con juntas horizontales y verticales de 1O mm de espesor, recibida con mortero de cemento confeccionado en obra, con 250 kg/m3 de cemento, color gris, con aditivo hidrófugo, dosifica­ ción 1</t>
    </r>
    <r>
      <rPr>
        <sz val="10"/>
        <color rgb="FF232323"/>
        <rFont val="ENRESA Aroma Light"/>
      </rPr>
      <t xml:space="preserve">:6, </t>
    </r>
    <r>
      <rPr>
        <sz val="10"/>
        <color rgb="FF030303"/>
        <rFont val="ENRESA Aroma Light"/>
      </rPr>
      <t>suministrado en sacos. Incluye: Definición de los planos de fachada mediante plomos. Replanteo. Marcado de los niveles de referencia general. Preparación del mortero.
Asiento de la primera hilada sobre capa de mortero. Colocación y aploma­ do de miras de referencia. Tendido de hilos entre miras. Colocación de plo­ mos fijos en las aristas. Colocación de las piezas por hiladas a nivel. Reali­ zación de todos los trabajos necesarios para la resolución de los huecos. Limpieza del paramento</t>
    </r>
  </si>
  <si>
    <t>FEF030</t>
  </si>
  <si>
    <t>MURO DE FÁBRICA DE BLORQUE DE TERMOARCILLA</t>
  </si>
  <si>
    <r>
      <t>Muro de termoarcilla de 24 cm de espesor de fábrica de bloque cerámico aligerado machihembrado, 30x19x24 cm, para revestir, resistencia a com­ presión 1O N/mm2</t>
    </r>
    <r>
      <rPr>
        <sz val="10"/>
        <color rgb="FF232323"/>
        <rFont val="ENRESA Aroma Light"/>
      </rPr>
      <t xml:space="preserve">, </t>
    </r>
    <r>
      <rPr>
        <sz val="10"/>
        <color rgb="FF030303"/>
        <rFont val="ENRESA Aroma Light"/>
      </rPr>
      <t>con juntas horizontales y verticales de 1O mm de espe­ sor, recibida con mortero de cemento confeccionado en obra, con 300 kg/m3 de cemento, color gris, con aditivo hidrófugo, dosificación 1:5, sumi­ nistrado en sacos, con piezas especiales tales como medios bloques, blo­ ques de esquina y bloques de terminación y anclajes a tabiquería existente. Incluye: Limpieza y preparación de la superficie soporte. Replanteo, planta a planta. Colocación y aplomado de miras de referencia. Tendido de hilos entre miras. Colocación de plomos fijos en las aristas. Preparación del mor­ tero. Colocación de las piezas por hiladas a nivel. Limpieza</t>
    </r>
  </si>
  <si>
    <t>NIA021</t>
  </si>
  <si>
    <t>IMPERMEABILIZACIÓN DE MUROS, CON MORTERO</t>
  </si>
  <si>
    <t>Impermeabilización de muro de superficie irregular de hormigón,bloques prefabricados de hormigón o arcilla, ladrillo hueco y macizo o revocos de mortero rico en cemento, con mortero impermeabilizante, color gris cemen­ to, compuesto de cementos especiales, arenas de sílice y calcáreas, humo de sílice, sales activas y aditivos, paso del agua a contrapresión &lt; 125 cm3/m2 a las 24 horas, extendido con llana en capas sucesivas sobre el so­ porte humedecido y regleado, hasta conseguir un espesor mínimo total de 10mm. Incluye: Humectación del soporte. Extendido del producto con llana y regle­ ado. Aplicación en capas sucesivas. Acabado con fratás o esponja. Repa­ sos y limpieza final. Curado</t>
  </si>
  <si>
    <t>FCH020</t>
  </si>
  <si>
    <t xml:space="preserve">Medición </t>
  </si>
  <si>
    <t>DINTEL DE VIGUETAS AUTORRESISTENTES DE HORMIGÓN PRETENSADO</t>
  </si>
  <si>
    <t>Dintel realizado con una vigueta autorresistente de hormigón pretensado T-18 de longitud indicada en mediciones, apoyada sobre capa de mortero de cemento, industrial, M-7,5, de 2 cm de espesor, con revestimiento de la­ drillo cerámico en ambas caras; para la formación de dintel en hueco de muro de fábrica Incluye: Limpieza y preparación del plano de apoyo del sistema. Replanteo del nivel de apoyo de las viguetas. Colocación, aplomado, nivelación y ali­ neación. Revestimiento de ladrillo cerámico en ambas caras.</t>
  </si>
  <si>
    <t>SUBCAPÍTULO 010.03</t>
  </si>
  <si>
    <t>CARPINTERÍA</t>
  </si>
  <si>
    <t>PREM-01</t>
  </si>
  <si>
    <t>PREMARCO METÁLICO</t>
  </si>
  <si>
    <t>Premarco de aluminio, 36x19x1,5 mm, fijación al paramento mediante reci­ bido de las patillas de anclaje con mortero de cemento. Incluye: Replanteo y marcado de los puntos de fijación. Colocación del pre­ marco. Fijación al paramento. Recibido en obra del premarco</t>
  </si>
  <si>
    <t>Puerta de aluminio y cristal tipo balconera. Cuerpo de aluminio, panel infe­ rior opaco y panel superior de doble acristalamiento. Estructura de alumi­ nio anodizado natural, dimensiones como mínimo 1000x2000mm, de color a decidir por la DF. Incluso herrajes de colgar y de cierre, tornillería de ace­ ro inoxidable, garras de fijación, cerradura triangular, rejillas de ventilación y silicona neutra para el sellado de las juntas perimetrales. Incluye: Marcado de puntos de fijación y aplomado del cerco. Fijación del cerco al paramento. Sellado de juntas. Colocación de la puerta. Colocación de herrajes de cierre y accesorios</t>
  </si>
  <si>
    <r>
      <t>Ventanal fijo de aluminio, gama básica, dimensiones 1000x2000 mm</t>
    </r>
    <r>
      <rPr>
        <sz val="10"/>
        <color rgb="FF363636"/>
        <rFont val="ENRESA Aroma Light"/>
      </rPr>
      <t xml:space="preserve">, </t>
    </r>
    <r>
      <rPr>
        <sz val="10"/>
        <color rgb="FF010101"/>
        <rFont val="ENRESA Aroma Light"/>
      </rPr>
      <t>aca- bado lacado color blanco, con el sello QUALICOAT, que garantiza el espe- sor y la calidad del proceso de lacado, perfiles de 45 mm soldados a ingle- te y junquillos, según UNE-EN 14351-1; transmitancia térmica del marco: Uh,m = desde 5,7 W/(m2K);espesor máximo del acristalamiento: 30 mm, con clasificación a la permeabilidad al aire clase 4, según UNE-EN 12207, clasificación a la estanqueidad al agua clase 9A, según UNE-EN 12208, y clasificación a la resistencia a la carga del viento clase C5, según UNE-EN 12210, con premarco y sin persiana. Incluso patillas de anclaje para la fija- ción de la carpintería, sellador adhesivo y silicona neutra para sellado peri- metral de las juntas exterior e interior, entre la carpintería y la obra.
Incluye: Sellado perimetral de la junta entre la carpintería exterior y el para- mento</t>
    </r>
  </si>
  <si>
    <t>Doble acristalamiento estándar, 6/6/6, conjunto formado por vidrio exterior Float incoloro de 6 mm, cámara de aire deshidratada con perfil separador de aluminio y doble sellado perimetral, de 6 mm, y vidrio interior Float inco­ loro de 6 mm de espesor; 18 mm de espesor total, fijado sobre carpintería con acuñado mediante calzos de apoyo perimetrales y laterales, sellado en frío con silicona sintética incolora, compatible con el material soporte.Incluye: Colocación, calzado, montaje y ajuste en la carpintería. Sellado fi­ nal de estanqueidad. Señalización de las hojas</t>
  </si>
  <si>
    <t>SUBCAPÍTULO 010.04</t>
  </si>
  <si>
    <t>SANEADO DE PINTURA</t>
  </si>
  <si>
    <t>RIP025</t>
  </si>
  <si>
    <t>PINTURA PLÁSTICA SOBRE PARAMENTO INTERIOR DE MORTERO DE CEMENTO</t>
  </si>
  <si>
    <t>Aplicación manual de dos manos de pintura plástica, acabado mate, textu­ ra lisa, diluidas con un 15% de agua o sin diluir, (rendimiento: O,1 l/m2 cada mano); previa aplicación de una mano de imprimación acrílica reguladora de la absorción, sobre paramento interior de mortero de cemento, horizon­ tal, hasta 3 m de altura. Limpieza del soporte con medios manuales y retira­ da de zonas afectadas por humedad. Incluye: Preparación del soporte, limpieza y retirada de zonas afectadas por humedad. Aplicación de una mano de fondo. Aplicación de dos manos de acabado</t>
  </si>
  <si>
    <t>SUBCAPÍTULO 010.05</t>
  </si>
  <si>
    <t xml:space="preserve">APARTADO 010.05.01 </t>
  </si>
  <si>
    <t>CAJA ESTANCAS</t>
  </si>
  <si>
    <t>CAJ-EST-105</t>
  </si>
  <si>
    <t>CAJA DE DERIVACIÓN 105X105X55 MM</t>
  </si>
  <si>
    <t>Caja de derivación estanca, rectangular, de 105x105x55 mm, con 7 conos y tapa de registro con tornillos de 1/4 de vuelta. Instalación en superficie. In- cluso regletas de conexión y elementos de fijación. Incluye: Replanteo. Fijación al paramento. Montaje, conexionado y compro- bación de su correcto funcionamiento</t>
  </si>
  <si>
    <t>CAJ-EST-275</t>
  </si>
  <si>
    <t>CAJA DE DERIVAIÓN 275X325X120 MM</t>
  </si>
  <si>
    <t>Caja de derivación estanca, rectangular, de 275x325x120 mm, con 12 co­ nos y tapa de registro con tornillos de 1/4 de vuelta. Instalación en superfi­ cie. Incluso regletas de conexión y elementos de fijación. Incluye: Replanteo. Fijación al paramento. Montaje, conexionado y compro­ bación de su correcto funcionamiento</t>
  </si>
  <si>
    <t>APARTADO 010.05.02</t>
  </si>
  <si>
    <t xml:space="preserve">Luminaria de emergencia, con tubo lineal fluorescente, 6 W - G5, flujo lumi­ noso 155 lúmenes, carcasa de 245x110x58 mm, clase 11, IP42, con baterí­ as de Ni-Cd de alta temperatura, autonomía de 1 h, alimentación a 230 V, tiempo de carga 24 h. Instalación en superficie en zonas comunes. Incluso accesorios y elementos de fijación. Incluye: Replanteo. Fijación y nivelación. Montaje, conexionado y compro­ bación de su correcto funcionamiento.
</t>
  </si>
  <si>
    <t>APARTADO 010.05.03</t>
  </si>
  <si>
    <t>VENTILACIÓN FORZOSA</t>
  </si>
  <si>
    <t>IVG010</t>
  </si>
  <si>
    <t>VENTILADOR DE IMPULSIÓN DE AIRE EXTERIOR</t>
  </si>
  <si>
    <t>Ventilador helicoidal mural con hélice de plástico reforzada con fibra de vi­ drio, motor para alimentación monofásica a 230 V y 50 Hz de frecuencia, con protección térmica, aislamiento clase F, grado de protección IP65 y ca­ ja de bornes ignífuga con condensador, de 2500 r.p.m., potencia absorbida 0,25 kW, caudal máximo 2160 m3/h, nivel de presión sonora 65 dBA. Inclu­ so elementos antivibratorios, elementos de fijación y accesorios. Incluye: Colocación y fijación del ventilador. Conexionado y comprobación de su correcto funcionamiento.</t>
  </si>
  <si>
    <t>APARTADO 010.05.04</t>
  </si>
  <si>
    <t>P.A. REUBICACIÓN DE CUADRO ELÉCTRICO</t>
  </si>
  <si>
    <t>CP010.05.04.01</t>
  </si>
  <si>
    <t>P.A REUBICACIÓN DE CUADRO ELÉCTRICO</t>
  </si>
  <si>
    <t>Partida alzada para la reubicación de cuadro electrico fuera de la zona de balsas y colocación de llave de luz que independice la luminaria que queda en el exterior de la cámara humeda</t>
  </si>
  <si>
    <t>SUBCAPÍTULO 010.10</t>
  </si>
  <si>
    <t xml:space="preserve">SUMINISTRO DE ESTANTERÍAS </t>
  </si>
  <si>
    <t>EST.01</t>
  </si>
  <si>
    <t xml:space="preserve">ESTANTERÍA </t>
  </si>
  <si>
    <r>
      <t>Suministro de estanería tipo MECALUX o similar de longitud 4000mm</t>
    </r>
    <r>
      <rPr>
        <sz val="10"/>
        <color rgb="FF383838"/>
        <rFont val="ENRESA Aroma Light"/>
      </rPr>
      <t xml:space="preserve">, </t>
    </r>
    <r>
      <rPr>
        <sz val="10"/>
        <color rgb="FF010101"/>
        <rFont val="ENRESA Aroma Light"/>
      </rPr>
      <t>altu­ ra 2000mm, profundidad 500mm. La estanería contará con 4 niveles de carga con una resistencia de 200kg como máximo de carga por nivel</t>
    </r>
  </si>
  <si>
    <t>SUBCAPÍTULO 010.06</t>
  </si>
  <si>
    <t>ARMARIOS LABORATORIO QUÍMICO</t>
  </si>
  <si>
    <t>APARTADO SCM020</t>
  </si>
  <si>
    <t xml:space="preserve">PUERTAS EN MUEBLES BAJOS EN LABORATORIO QUÍMICO Y EN POYETES BAJO VITRINA EN LABORATORIO EN BALSAS </t>
  </si>
  <si>
    <t>MT32MME020DCAA</t>
  </si>
  <si>
    <t xml:space="preserve">FRENTE MELAMÍNICO PARA MUEBLES BAJOS DE COCINA DE 70 CM DE ALTURA, COMPUESTO POR UN NÚCLEO DE TABLERO DE PARTÍCULAS TIPO P3 NO E </t>
  </si>
  <si>
    <t>Frente melamínico para muebles bajos de cocina de 70 cm de altura, com­ puesto por un núcleo de tablero de partículas tipo P3 no estructural, para uso en ambiente húmedo, según UNE-EN 312, de 19 mm de espesor, aca­ bado brillo con papel decorativo de color blanco, impregnado con resina melamínica y cantos termoplásticos de ABS. Incluso tiradores, pomos, sis­ temas de apertura automática, y otros herrajes de la serie básica</t>
  </si>
  <si>
    <t>MO017</t>
  </si>
  <si>
    <t>OFICIAL 1º CARPINTERO</t>
  </si>
  <si>
    <t>Oficial 1º carpintero</t>
  </si>
  <si>
    <t>AYUNDANTE CARPINTERO</t>
  </si>
  <si>
    <t>MO058</t>
  </si>
  <si>
    <t xml:space="preserve">Ayudante carpintero </t>
  </si>
  <si>
    <t>SUBCAPÍTULO 010.07</t>
  </si>
  <si>
    <t>SANEAMIENTO Y FONTANERÍA LABORATORIO QUÍMICO</t>
  </si>
  <si>
    <t>CP010.07.01</t>
  </si>
  <si>
    <t>P.A LOCALIZACIÓN, AUSCULTACIÓN Y REPARACIÓN DE SANEAMIENTO</t>
  </si>
  <si>
    <t xml:space="preserve">Partida alzada a justificar para localización, auscultación y reparación de la red de saneamiento existente en laboratorio químico y conexión con bal­ sas. Incluye fabricación de arqueta, reposición de solería y elementos ne­ cesarios para conexión de saneamiento. </t>
  </si>
  <si>
    <t>CP010.07.02</t>
  </si>
  <si>
    <t>P.A FONTANERÍA</t>
  </si>
  <si>
    <t>Partida alzada a justificar para conexiones de fontanería e instalación de nuevo fregadero de doble seno incluso sistema de filtración para lavado de utensilios en laboratorio químico. El sistema de filtración será tipo bandeja con base perforada de aceso inoxidable.</t>
  </si>
  <si>
    <t>CAPÍTULO 11</t>
  </si>
  <si>
    <t>AMPLIACIÓN DE INSTALACIÓN ELÉCTRICA</t>
  </si>
  <si>
    <t>SUBCAPÍTULO 011.01</t>
  </si>
  <si>
    <t>CP011.01.01</t>
  </si>
  <si>
    <t>CUADROS</t>
  </si>
  <si>
    <t xml:space="preserve">ARMARIO DE DISTRIBUCIÓN METÁLICO DE SUPERFICIE CON PUERTA TRAN </t>
  </si>
  <si>
    <r>
      <t>Armario de distribución metálico, de superficie, con puerta ciega, grado de protección IP64, aislamiento clase 11, de 1050x650x250 mm</t>
    </r>
    <r>
      <rPr>
        <sz val="10"/>
        <color rgb="FF363636"/>
        <rFont val="ENRESA Aroma Light"/>
      </rPr>
      <t xml:space="preserve">, </t>
    </r>
    <r>
      <rPr>
        <sz val="10"/>
        <color rgb="FF010101"/>
        <rFont val="ENRESA Aroma Light"/>
      </rPr>
      <t>apilable con otros armarios, con techo, suelo y laterales desmontables por deslizamien- to (sin tornillos), cierre de seguridad, escamoteable, con llave, acabado con pintura epoxi, microtexturizado, según UNE-EN 60670</t>
    </r>
  </si>
  <si>
    <t>SUBCAPÍTULO 011.02</t>
  </si>
  <si>
    <t>MAGNETOTÉRMICOS</t>
  </si>
  <si>
    <t xml:space="preserve">CP011.02.01 </t>
  </si>
  <si>
    <t xml:space="preserve">Terciario (IEC 60947-2); In: 40 A; lcu: 15 kA; Curva: C. 3P+N </t>
  </si>
  <si>
    <t>Interruptor automático magnetotérmico, de 4 módulos, tetrapolar (4P), in- tensidad nominal 40 A, poder de corte 15 kA, curva C, de 72x80x77,8mm, grado de protección IP20, montaje sobre carril DIN (35 mm) y fijación a ca- rril mediante garras, según UNE-EN 60898-1</t>
  </si>
  <si>
    <t>CP011.02.02</t>
  </si>
  <si>
    <t>Interruptor automático magnetotérmico, de 4 módulos, tetrapolar (4P), in- tensidad nominal 32 A, poder de corte 15 kA, curva C, de 72x80x77,8 mm, grado de protección IP20, montaje sobre carril DIN (35 mm) y fijación a ca- rril mediante garras, según UNE-EN 60898-1</t>
  </si>
  <si>
    <t>CP011.02.03</t>
  </si>
  <si>
    <t>Terciario (IEC 60947-2); In: 16 A; lcu: 15 kA; Curva: C.1P+N</t>
  </si>
  <si>
    <t>Terciario (IEC 60947-2); In: 32 A; lcu: 15 kA; Curva: C. 3P+N</t>
  </si>
  <si>
    <t>Interruptor automático magnetotérmico, de 2 módulos, bipolar (2P), intensi- dad nominal 16 A, poder de corte 15 kA, curva C, de 36x80x77,8 mm, gra- do de protección IP20, montaje sobre carril DIN (35 mm) y fijación a carril mediante garras, según UNE-EN 60898-1.</t>
  </si>
  <si>
    <t>CP011.02.04</t>
  </si>
  <si>
    <t xml:space="preserve"> Terciario (IEC 60947-2); In: 10 A; lcu: 15 kA; Curva: C.1P+N</t>
  </si>
  <si>
    <t>Interruptor automático magnetotérmico, de 2 módulos, bipolar (2P), intensi- dad nominal 1O A, poder de corte 6 kA, curva C, de 36x80x77,8 mm, grado de protección IP20, montaje sobre carril DIN (35 mm) y fijación a carril me- diante garras, según UNE-EN 60898-1.</t>
  </si>
  <si>
    <t>CP011.02.05</t>
  </si>
  <si>
    <t>Terciario (IEC 60947-2); In: 25 A; lcu: 15 kA; Curva: C.1P+N</t>
  </si>
  <si>
    <t>Interruptor automático magnetotérmico, de 2 módulos, bipolar (2P), intensi- dad nominal 25 A, poder de corte 15 kA, curva C, de 36x80x77,8 mm, gra- do de protección IP20, montaje sobre carril DIN (35 mm) y fijación a carril mediante garras, según UNE-EN 60898-1</t>
  </si>
  <si>
    <t>CP011.02.06</t>
  </si>
  <si>
    <t>Interruptor automático magnetotérmico, de 4 módulos, tetrapolar (4P), in- tensidad nominal 25 A, poder de corte 15 kA, curva C, de 72x80x77,8 mm, grado de protección IP20, montaje sobre carril DIN (35 mm) y fijación a ca- rril mediante garras, según UNE-EN 60898-1</t>
  </si>
  <si>
    <t>CP011.02.07</t>
  </si>
  <si>
    <t>Terciario (IEC 60947-2); In: 20 A; lcu: 15 kA; Curva: C.1P+N</t>
  </si>
  <si>
    <t>Terciario (IEC 60947-2); In: 25 A; lcu: 15 kA; Curva: C. 3P+N</t>
  </si>
  <si>
    <t>Interruptor automático magnetotérmico, de 2 módulos, bipolar (2P), intensi­ dad nominal 20 A, poder de corte 6 kA, curva C, de 36x80x77,8 mm, grado de protección IP20, montaje sobre carril DIN (35 mm) y fijación a carril me­ diante garras, según UNE-EN 60898-1</t>
  </si>
  <si>
    <t>CP011.02.08</t>
  </si>
  <si>
    <t>Terciario (IEC 60947-2); In: 16 A; lcu: 15 kA; Curva: C. 3P+N</t>
  </si>
  <si>
    <t>Interruptor automático magnetotérmico, de 4 módulos, tetrapolar (4P), in­ tensidad nominal 16 A, poder de corte 15 kA, curva C, de 72x80x77,8 mm, grado de protección IP20, montaje sobre carril DIN (35 mm) y fijación a ca­ rril mediante garras, según UNE-EN 60898-1</t>
  </si>
  <si>
    <t>SUBCAPÍTULO 011.03</t>
  </si>
  <si>
    <t>DIFERENCIALES</t>
  </si>
  <si>
    <t>CP011.03.01</t>
  </si>
  <si>
    <t>Instantáneo; In: 40.00 A; Sensibilidad: 30 mA; Clase: AC. 2P</t>
  </si>
  <si>
    <t>Interruptor diferencial instantáneo, de 2 módulos, bipolar (2P), intensidad nominal 40 A, sensibilidad 30 mA, poder de corte 15 kA, clase AC, de 36x80x77,8 mm, grado de protección IP20, montaje sobre carril DIN (35 mm) y fijación a carril mediante garras, según UNE-EN 61008-1</t>
  </si>
  <si>
    <t>CP011.03.02</t>
  </si>
  <si>
    <t>Instantáneo; In: 40.00 A; Sensibilidad: 30 mA; Clase: AC. 4P</t>
  </si>
  <si>
    <t>Interruptor diferencial instantáneo, de 4 módulos, tetrapolar (4P), intensi- dad nominal 40 A, sensibilidad 30 mA, poder de corte 6 kA, clase AC, de 72x80x77,8 mm, grado de protección IP20, montaje sobre carril DIN (35 mm) y fijación a carril mediante garras, según UNE-EN 61008-1</t>
  </si>
  <si>
    <t>CP011.03.03</t>
  </si>
  <si>
    <t>Selectivo; In: 40.00 A; Sensibilidad: 300 mA; Clase: AC. 4P</t>
  </si>
  <si>
    <t>Interruptor diferencial selectivo, de 4 módulos, tetrapolar (4P), intensidad nominal 63 A, sensibilidad 300 mA, poder de corte 1O kA, clase A, de 36x80x77,8 mm, grado de protección IP20, montaje sobre carril DIN (35 mm) y fijación a carril mediante garras, según UNE-EN 61008-1</t>
  </si>
  <si>
    <t>SUBCAPÍTULO 011.04</t>
  </si>
  <si>
    <t>LIMITADORES DE SOBRETENSIONES TRANSITORIAS</t>
  </si>
  <si>
    <t>CP011.04.01</t>
  </si>
  <si>
    <t>PROTECTOR CONTRA SOBRETENSIONES TRANSITORIAS</t>
  </si>
  <si>
    <t>Protector contra sobretensiones transitorias, tipo 2 (onda 8/20 µs), con inte­ rruptor automático de final de vida útil con poder de corte 25 kA y cartucho extraíble, tetrapolar (3P+N), nivel de protección 1,5 kV, intensidad máxima de descarga 20 kA, con contacto de señalización, de 131,5x103,9x75,9 mm, grado de protección IP20, montaje sobre carril DIN (35 mm), según IEC61643-11</t>
  </si>
  <si>
    <t>SUBCAPÍTULO 011.05</t>
  </si>
  <si>
    <t>LIMITADORES DE SOBRETENSIONES PERMANENTES</t>
  </si>
  <si>
    <t>CP011.05.01</t>
  </si>
  <si>
    <t>BOBINA DE PROTECCIÓN CONTRA SOBRETENSIONES PERMANENTES FASE-NEUT</t>
  </si>
  <si>
    <t>Interruptor combinado magnetotérmico-protector contra sobretensiones permanentes, de 9 módulos, formado por interruptor automático magnetotérmico, tetrapolar (4P), intensidad nominal 63 A, poder de corte 15 kA, curva de 8 a 12 x In, y protector contra sobretensiones permanentes, de 162x80x77,8 mm, grado de protección IP20, montaje sobre carril DIN (35 mm) y fijación a carril mediante garras, según UNE-EN 60898-1 y UNE-EN 50550.</t>
  </si>
  <si>
    <t>SUBCAPÍTULO 011.06</t>
  </si>
  <si>
    <t>CABLES</t>
  </si>
  <si>
    <t xml:space="preserve">CP011.06.01 </t>
  </si>
  <si>
    <t>RZ1-K (AS) 0,6/1 kV Cobre, Poliolefina termoplástica (21), 5G6.</t>
  </si>
  <si>
    <t>Cable multipolar RZ1-K (AS), siendo su tensión asignada de 0,6/1 kV, reacción al fuego clase Cca-s1b,d1,a1 según UNE-EN 50575, con conductor de cobre clase 5 (-K) de 5G6 mm2 de sección, con aislamiento de polietileno reticulado (R) y cubierta de compuesto termoplástico a base de poliolefi- na libre de halógenos con baja emisión de humos y gases corrosivos (Z1). Según UNE 21123-4.</t>
  </si>
  <si>
    <t>CP011.06.02</t>
  </si>
  <si>
    <t>RZ1-K (AS) 0,6/1 kV Cobre, Poliolefina termoplástica (21), 3G1.5</t>
  </si>
  <si>
    <t>Cable multipolar RZ1-K (AS), siendo su tensión asignada de 0,6/1 kV, reacción al fuego clase Cca-s1b,d1,a1 según UNE-EN 50575, con conductor de cobre clase 5 (-K) de 3G1,5 mm2 de sección, con aislamiento de polietileno reticulado (R) y cubierta de compuesto termoplástico a base de polio- lefina libre de halógenos con baja emisión de humos y gases corrosivos (Z1). Según UNE 21123-4.</t>
  </si>
  <si>
    <t>CP011.06.03</t>
  </si>
  <si>
    <t>RZ1-K (AS) 0,6/1 kV Cobre, Poliolefina termoplástica (21), 3G6.</t>
  </si>
  <si>
    <t>Cable multipolar RZ1-K (AS), siendo su tensión asignada de 0,6/1 kV, reacción al fuego clase Cca-s1b,d1,a1 según UNE-EN 50575, con conductor de cobre clase 5 (-K) de 3G6 mm2 de sección, con aislamiento de polietileno reticulado (R) y cubierta de compuesto termoplástico a base de poliolefina libre de halógenos con baja emisión de humos y gases corrosivos (Z1). Según UNE 21123-4.</t>
  </si>
  <si>
    <t>CP011.06.04</t>
  </si>
  <si>
    <t>RZ1-K (AS) 0,6/1 kV Cobre, Poliolefina termoplástica (21), 3G2.5</t>
  </si>
  <si>
    <t>Cable multipolar RZ1-K (AS), siendo su tensión asignada de 0,6/1 kV, reacción al fuego clase Cca-s1b,d1,a1 según UNE-EN 50575, con conductor de cobre clase 5 (-K) de 3G2,5 mm2 de sección, con aislamiento de polietileno reticulado (R) y cubierta de compuesto termoplástico a base de polio- lefina libre de halógenos con baja emisión de humos y gases corrosivos (Z1). Según UNE 21123-4.</t>
  </si>
  <si>
    <t>CP011.06.05</t>
  </si>
  <si>
    <t>R21-K (AS) 0,6/1 kV Cobre, Poliolefina termoplástica (21), 5G10</t>
  </si>
  <si>
    <t>Cable multipolar RZ1-K (AS), siendo su tensión asignada de 0,6/1 kV, reacción al fuego clase Cca-s1b,d1,a1 según UNE-EN 50575, con conductor de cobre clase 5 (-K) de 5G1O mm2 de sección, con aislamiento de polietile- no reticulado (R) y cubierta de compuesto termoplástico a base de poliolefi- na libre de halógenos con baja emisión de humos y gases corrosivos (Z1). Según UNE 21123-4.</t>
  </si>
  <si>
    <t>CP011.06.06</t>
  </si>
  <si>
    <t>RZ1-K (AS) 0,6/1 kV Cobre, Poliolefina termoplástica (21), 3G4</t>
  </si>
  <si>
    <t>Cable multipolar RZ1-K (AS), siendo su tensión asignada de 0,6/1 kV, reac­ción al fuego clase Cca-s1b,d1,a1 según UNE-EN 50575, con conductor de cobre clase 5 (-K) de 3G4 mm2 de sección, con aislamiento de polietile­ no reticulado (R) y cubierta de compuesto termoplástico a base de poliolefi­ na libre de halógenos con baja emisión de humos y gases corrosivos (Z1). Según UNE 21123-4</t>
  </si>
  <si>
    <t>CP011.06.07</t>
  </si>
  <si>
    <t>RZ1-K (AS) 0,6/1 kV Cobre, Poliolefina termoplástica (21), 5G2.5</t>
  </si>
  <si>
    <t>Cable multipolar RZ1-K (AS), siendo su tensión asignada de 0,6/1 kV, reacción al fuego clase Cca-s1b,d1,a1 según UNE-EN 50575, con conductor de cobre clase 5 (-K) de 5G2,5 mm2 de sección, con aislamiento de polieti­ leno reticulado (R) y cubierta de compuesto termoplástico a base de polio­ lefina libre de halógenos con baja emisión de humos y gases corrosivos (Z1). Según UNE 21123-4.</t>
  </si>
  <si>
    <t>SUBCAPÍTULO 011.07</t>
  </si>
  <si>
    <t>CANALIZACIONES</t>
  </si>
  <si>
    <t>CP011.07.01</t>
  </si>
  <si>
    <t>Tubo 63 mm</t>
  </si>
  <si>
    <t>Canalización de tubo curvable, suministrado en rollo, de polietileno de do­ ble pared (interior lisa y exterior corrugada), de color naranja, de 63 mm de diámetro nominal, resistencia a la compresión 450 N, colocado sobre lecho de arena de 5 cm de espesor, debidamente compactada y nivelada con pi­ són vibrante de guiado manual, relleno lateral compactando hasta los riño­ nes y posterior relleno con la misma arena hasta 1O cm por encima de la generatriz superior de la tubería. Instalación enterrada. Incluso cinta de se­ ñalización. El precio incluye los equipos y la maquinaria necesarios para el desplazamiento y la disposición en obra de los elementos, pero no incluye la excavación ni el relleno principal. Tubo curvable, suministrado en rollo, de polietileno de doble pared (interior lisa y exterior corrugada), de color naranja, de 63 mm de diámetro nominal, para canalización enterrada, resistencia a la compresión 450 N, resistencia al impacto 20 julios, con grado de protección IP549 según UNE 20324, con hilo guía incorporado. Según UNE-EN 61386-1, UNE-EN 61386-22 y
UNE-EN 50086-2-4</t>
  </si>
  <si>
    <t>CP011.07.02</t>
  </si>
  <si>
    <t>Tubo 252 mm</t>
  </si>
  <si>
    <t>Tubo de PVC, serie B, de 25 mm de diámetro y 3 mm de espesor, con ex­ tremo abocardado, según UNE-EN 1329-1, con el precio incrementado el 10% en concepto de accesorios y piezas especiales.</t>
  </si>
  <si>
    <t>CAPÍTULO 12</t>
  </si>
  <si>
    <t>GESTIÓN DE RESIDUOS</t>
  </si>
  <si>
    <t>RCD-17.05.04</t>
  </si>
  <si>
    <t>GESTIÓN RCD LER 17.05.04 TIERRAS Y PETREOS</t>
  </si>
  <si>
    <t>Gestíon de residuos RCD consistentes en tierras y petreos de la excava­ción, con código LER 17.05.04 (Tierras y petreos), comprendiendo las ope­ raciones de tratamiento y acopio y entrega en gestor autorizado de resi­ duos, incluido canon de vertido, medido por volúmen teóricos/perfil.</t>
  </si>
  <si>
    <t>RCD-17.03.02</t>
  </si>
  <si>
    <t>GESTIÓN RCD LER 17.03.02  NATURALEZA NO PETRE (ASFALTO)</t>
  </si>
  <si>
    <t>Gestíon de residuos RCD de naturaleza no petrea, con código LER 17.03.02 (Mezclas Bituminosas) comprendiendo las operaciones de trata­miento y acopio y entrega en gestor autorizado de residuos, incluido canon de vertido, medido por volúmen teóricos/perfil.</t>
  </si>
  <si>
    <t>RCD-17.01.07</t>
  </si>
  <si>
    <t>GESTIÓN RCD LER 17.01.07 NATURALEZA  PETREA ( HORM.7LAD.BALD)</t>
  </si>
  <si>
    <t>Gestíon de residuos RCD de naturaleza petrea, con código LER 17.01.07 (Mezcla de hormigón, ladrillos, tejas y materiales cerámicos) comprendien­do las operaciones de tratamiento y acopio y entrega en gestor autorizado de residuos, incluido canon de vertido, medido por volúmen teóricos/perfil.</t>
  </si>
  <si>
    <t>RCD-20.01.23</t>
  </si>
  <si>
    <t xml:space="preserve">GESTIÓN RCD LER 20.01.23 EQUIPOS QUE CONTIENEN CLOROFLUOROCARBONOS </t>
  </si>
  <si>
    <t>Gestíon de residuos RCD de equipos que contienen clorofluorocarbonos (aire acondicionado con gases tipo r134a o similar, con código LER 20.01.23 comprendiendo las operaciones de tratamiento y entrega en ges­ tor autorizado de residuos, incluido canon de vertido, medido por volúmen teórico s/perfil.</t>
  </si>
  <si>
    <t>RCD-17.04.05</t>
  </si>
  <si>
    <t>GESTION RCD LER 17.04.05 HIERO Y ACERO</t>
  </si>
  <si>
    <t>Gestíon de residuos RCD de elementos metálicos, hierro y acero, con códi­go LER 17.04.05 comprendiendo las operaciones de tratamiento y entrega en gestor autorizado de residuos, incluido canon de vertido, medido por vo­ lúmen teórico s/perfil.</t>
  </si>
  <si>
    <t>RCD-17.06.04</t>
  </si>
  <si>
    <t>GESTIÓN RCD LER 17.06.04 MATERIALES DE AISLAMIENTO</t>
  </si>
  <si>
    <t>Gestíon de residuos RCD de elementos de aislamiento, con código LER 17.06.04 comprendiendo las operaciones de tratamiento y entrega en ges­ tor autorizado de residuos, incluido canon de vertido, medido por volúmen teórico s/perfil.</t>
  </si>
  <si>
    <t>CAPÍTULO 13</t>
  </si>
  <si>
    <t>SERVICIOS AFECTADOS</t>
  </si>
  <si>
    <t>PALZSERV</t>
  </si>
  <si>
    <t>PARTIDA ALZADA A JUSTIFICAR SERVICIOS AFECTADOS</t>
  </si>
  <si>
    <t>Partida alzada a justificar en reposición de servicios afectados</t>
  </si>
  <si>
    <t>CAPÍTULO 14</t>
  </si>
  <si>
    <t>PLAN DE SEGURIDAD Y SALUD</t>
  </si>
  <si>
    <t>ESSEGSAL</t>
  </si>
  <si>
    <t>ESTUDIO PLAN DE SEGURIDAD Y SALUD</t>
  </si>
  <si>
    <t>Ud de Estudio de Seguridad y Salud, según anejo</t>
  </si>
  <si>
    <t>CP014.01</t>
  </si>
  <si>
    <t>ELABORACIÓN DE PLAN DE SEGURIDAD Y SALUD</t>
  </si>
  <si>
    <t>Ud de elaboración de Plan de Seguridad y Salud de la obra</t>
  </si>
  <si>
    <t>INSTRUCCIONES PARA CUMPLIMENTAR EL ARCHIVO EXVCEL DE PRESENTACIÓN DE OFERTA ECONÓMICA</t>
  </si>
  <si>
    <t>*Las celdas de color rojo falta introducir el precio de la partida</t>
  </si>
  <si>
    <t xml:space="preserve">El licitador solo rellenará las celdas en color rojo de la pestaña " Modelo de oferta económica", que se corresponden con el importe ofertado a cada precio unitarios y partida alzada de cada una de las partidas. El archivo calcula el importe total. </t>
  </si>
  <si>
    <t>El archivo se compone de esta pestaña instrucciones y de  la pestaña " Modelo oferta económica" que contiene el resumen delk importe ofertado, el resumen por bloque y el detalle de cada bloque con los precios unitarios y las partidas alzadas</t>
  </si>
  <si>
    <t>La hoja deberá incluir en cada celda roja un único importe y el archivo redondeará a dos decimales automáticamente</t>
  </si>
  <si>
    <t xml:space="preserve">El importe de cada precio unitrio y partida alzada deberá incluir la parte correspondiente de gastos generales y el beneficio industrial. Los importes NO deben incluir el IVA. </t>
  </si>
  <si>
    <t xml:space="preserve">Se deberán cumplimentar todos los precios unitarios y todas las partidas alzadas. NO SON ASDMISIBLES las ofertas que no estén completas. </t>
  </si>
  <si>
    <t xml:space="preserve">En cada bloque el archivo trae de orgien las mediciones de cada partida y calculará de forma automática los import4es totales por partida, al introducir el licitador los importes de cada precio unitario y partida alzada. </t>
  </si>
  <si>
    <t xml:space="preserve">El arvhico calcula de forma automática el precio ofertado por el licitado, en base a los importes introducidos, sumando a su vez las partidas de cada bloque. </t>
  </si>
  <si>
    <t xml:space="preserve">A modo de alerta, cuando el archivo detecta que no se ha introducido un valor en la celda de precios ofertados, se mantendrá el color rojo. Una vez cumplimentado dicho campo, es decir, introducido el precio ofertado a la partida correspondiente, el color de celda pasará a ser de color naranja. </t>
  </si>
  <si>
    <t xml:space="preserve">Cuando el archivo detecta que la oferta final  supera el valor del presupuesto máximo de licitación se visualizará la celda en color amarillo. </t>
  </si>
  <si>
    <t xml:space="preserve">Una vez completado el archivo el licitador deberá convertir a formato PDF todas las hojas de la pestaña " Modelo de oferta económica", firmar electrónicamente el documento e incorporarlo al Archivo electrónico C de su proposición, junto con el archivo en formato Excel y el resto de documentos incluids en el anexo PCA. </t>
  </si>
  <si>
    <t xml:space="preserve">En caso de no concidencia entre  lo indicado en el archivo Excel y el archivo PDF, primará el documento PDF firmado electrónicamente. </t>
  </si>
  <si>
    <t xml:space="preserve">Caja de superficie para mecanismo </t>
  </si>
  <si>
    <t>INSP-OCA</t>
  </si>
  <si>
    <t>INSPECCIÓN OCA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</si>
</sst>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0.00\ &quot;€&quot;"/>
  </numFmts>
  <fonts count="27" x14ac:knownFonts="1">
    <font>
      <sz val="11"/>
      <color theme="1"/>
      <name val="Aptos Narrow"/>
      <family val="2"/>
      <scheme val="minor"/>
    </font>
    <font>
      <b/>
      <sz val="11"/>
      <color theme="1"/>
      <name val="Aptos Narrow"/>
      <family val="2"/>
      <scheme val="minor"/>
    </font>
    <font>
      <b/>
      <sz val="10"/>
      <color theme="1"/>
      <name val="ENRESA Aroma Light"/>
    </font>
    <font>
      <b/>
      <sz val="10"/>
      <color rgb="FF000000"/>
      <name val="ENRESA Aroma Light"/>
    </font>
    <font>
      <b/>
      <sz val="11"/>
      <color theme="1"/>
      <name val="ENRESA Aroma Light"/>
    </font>
    <font>
      <b/>
      <sz val="14"/>
      <color theme="1"/>
      <name val="ENRESA Aroma Light"/>
    </font>
    <font>
      <sz val="11"/>
      <color theme="1"/>
      <name val="ENRESA Aroma Light"/>
    </font>
    <font>
      <sz val="10"/>
      <color theme="1"/>
      <name val="ENRESA Aroma Light"/>
    </font>
    <font>
      <sz val="10"/>
      <color theme="1"/>
      <name val="Aptos Narrow"/>
      <family val="2"/>
      <scheme val="minor"/>
    </font>
    <font>
      <b/>
      <sz val="10"/>
      <color theme="1"/>
      <name val="Aptos Narrow"/>
      <family val="2"/>
      <scheme val="minor"/>
    </font>
    <font>
      <sz val="10"/>
      <color rgb="FF010101"/>
      <name val="ENRESA Aroma Light"/>
    </font>
    <font>
      <sz val="11"/>
      <color rgb="FF010101"/>
      <name val="Arial"/>
      <family val="2"/>
    </font>
    <font>
      <sz val="10"/>
      <color theme="1"/>
      <name val="Arial"/>
      <family val="2"/>
    </font>
    <font>
      <sz val="10"/>
      <color rgb="FF363636"/>
      <name val="ENRESA Aroma Light"/>
    </font>
    <font>
      <sz val="10"/>
      <color rgb="FF030303"/>
      <name val="ENRESA Aroma Light"/>
    </font>
    <font>
      <sz val="10"/>
      <color rgb="FF282828"/>
      <name val="ENRESA Aroma Light"/>
    </font>
    <font>
      <b/>
      <sz val="10"/>
      <color rgb="FF010101"/>
      <name val="ENRESA Aroma Light"/>
    </font>
    <font>
      <sz val="11"/>
      <color rgb="FF030303"/>
      <name val="Arial"/>
      <family val="2"/>
    </font>
    <font>
      <sz val="10"/>
      <color rgb="FF030303"/>
      <name val="Arial"/>
      <family val="2"/>
    </font>
    <font>
      <sz val="10"/>
      <color rgb="FF1F1F1F"/>
      <name val="ENRESA Aroma Light"/>
    </font>
    <font>
      <sz val="10"/>
      <color rgb="FF383838"/>
      <name val="ENRESA Aroma Light"/>
    </font>
    <font>
      <sz val="10"/>
      <color rgb="FF1A1A1A"/>
      <name val="ENRESA Aroma Light"/>
    </font>
    <font>
      <sz val="10"/>
      <color rgb="FF232323"/>
      <name val="ENRESA Aroma Light"/>
    </font>
    <font>
      <b/>
      <sz val="10"/>
      <color rgb="FF030303"/>
      <name val="ENRESA Aroma Light"/>
    </font>
    <font>
      <sz val="11"/>
      <color rgb="FFFF0000"/>
      <name val="Aptos Narrow"/>
      <family val="2"/>
      <scheme val="minor"/>
    </font>
    <font>
      <b/>
      <sz val="10"/>
      <name val="ENRESA Aroma Light"/>
    </font>
    <font>
      <b/>
      <i/>
      <sz val="11"/>
      <color theme="1"/>
      <name val="Aptos Narrow"/>
      <family val="2"/>
      <scheme val="minor"/>
    </font>
  </fonts>
  <fills count="10">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2"/>
        <bgColor indexed="64"/>
      </patternFill>
    </fill>
    <fill>
      <patternFill patternType="solid">
        <fgColor rgb="FFFF00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66">
    <xf numFmtId="0" fontId="0" fillId="0" borderId="0" xfId="0"/>
    <xf numFmtId="0" fontId="5" fillId="0" borderId="0" xfId="0" applyFont="1"/>
    <xf numFmtId="0" fontId="0" fillId="0" borderId="1" xfId="0" applyBorder="1"/>
    <xf numFmtId="0" fontId="2" fillId="0" borderId="1" xfId="0" applyFont="1" applyBorder="1" applyAlignment="1">
      <alignment horizontal="center"/>
    </xf>
    <xf numFmtId="0" fontId="2" fillId="0" borderId="1" xfId="0" applyFont="1" applyBorder="1" applyAlignment="1">
      <alignment horizontal="right"/>
    </xf>
    <xf numFmtId="0" fontId="8" fillId="0" borderId="0" xfId="0" applyFont="1"/>
    <xf numFmtId="0" fontId="9" fillId="3" borderId="1" xfId="0" applyFont="1" applyFill="1" applyBorder="1" applyAlignment="1">
      <alignment horizontal="center"/>
    </xf>
    <xf numFmtId="0" fontId="7" fillId="6" borderId="1" xfId="0" applyFont="1" applyFill="1" applyBorder="1" applyAlignment="1">
      <alignment horizontal="center" vertical="center" wrapText="1"/>
    </xf>
    <xf numFmtId="0" fontId="7" fillId="0" borderId="0" xfId="0" applyFont="1"/>
    <xf numFmtId="0" fontId="11" fillId="0" borderId="0" xfId="0" applyFont="1"/>
    <xf numFmtId="164" fontId="7" fillId="6" borderId="1" xfId="0" applyNumberFormat="1" applyFont="1" applyFill="1" applyBorder="1"/>
    <xf numFmtId="0" fontId="12" fillId="0" borderId="0" xfId="0" applyFont="1" applyAlignment="1">
      <alignment vertical="center"/>
    </xf>
    <xf numFmtId="0" fontId="0" fillId="0" borderId="0" xfId="0" applyAlignment="1">
      <alignment horizontal="left"/>
    </xf>
    <xf numFmtId="0" fontId="10" fillId="0" borderId="0" xfId="0" applyFont="1"/>
    <xf numFmtId="164" fontId="2" fillId="5" borderId="1" xfId="0" applyNumberFormat="1" applyFont="1" applyFill="1" applyBorder="1"/>
    <xf numFmtId="0" fontId="11" fillId="0" borderId="0" xfId="0" applyFont="1" applyAlignment="1">
      <alignment horizontal="left" vertical="center" indent="15"/>
    </xf>
    <xf numFmtId="0" fontId="0" fillId="0" borderId="0" xfId="0" applyAlignment="1">
      <alignment wrapText="1"/>
    </xf>
    <xf numFmtId="0" fontId="0" fillId="0" borderId="3" xfId="0" applyBorder="1"/>
    <xf numFmtId="0" fontId="17" fillId="0" borderId="0" xfId="0" applyFont="1"/>
    <xf numFmtId="0" fontId="0" fillId="0" borderId="0" xfId="0" applyAlignment="1">
      <alignment horizontal="left" wrapText="1"/>
    </xf>
    <xf numFmtId="0" fontId="14" fillId="0" borderId="0" xfId="0" applyFont="1" applyAlignment="1">
      <alignment horizontal="left" wrapText="1"/>
    </xf>
    <xf numFmtId="0" fontId="7" fillId="6" borderId="13" xfId="0" applyFont="1" applyFill="1" applyBorder="1" applyAlignment="1">
      <alignment horizontal="center" vertical="center" wrapText="1"/>
    </xf>
    <xf numFmtId="164" fontId="7" fillId="6" borderId="13" xfId="0" applyNumberFormat="1" applyFont="1" applyFill="1" applyBorder="1"/>
    <xf numFmtId="0" fontId="14" fillId="0" borderId="0" xfId="0" applyFont="1" applyAlignment="1">
      <alignment wrapText="1"/>
    </xf>
    <xf numFmtId="0" fontId="7" fillId="0" borderId="0" xfId="0" applyFont="1" applyAlignment="1">
      <alignment horizontal="center" vertical="center" wrapText="1"/>
    </xf>
    <xf numFmtId="164" fontId="7" fillId="0" borderId="0" xfId="0" applyNumberFormat="1" applyFont="1"/>
    <xf numFmtId="0" fontId="3" fillId="0" borderId="0" xfId="0" applyFont="1" applyAlignment="1">
      <alignment vertical="center" wrapText="1"/>
    </xf>
    <xf numFmtId="0" fontId="24" fillId="0" borderId="0" xfId="0" applyFont="1"/>
    <xf numFmtId="164" fontId="0" fillId="0" borderId="0" xfId="0" applyNumberFormat="1"/>
    <xf numFmtId="9" fontId="8" fillId="0" borderId="0" xfId="0" applyNumberFormat="1" applyFont="1"/>
    <xf numFmtId="9" fontId="0" fillId="0" borderId="0" xfId="0" applyNumberFormat="1"/>
    <xf numFmtId="164" fontId="8" fillId="4" borderId="1" xfId="0" applyNumberFormat="1" applyFont="1" applyFill="1" applyBorder="1" applyAlignment="1" applyProtection="1">
      <alignment horizontal="center" vertical="center"/>
      <protection locked="0"/>
    </xf>
    <xf numFmtId="164" fontId="7" fillId="4" borderId="1" xfId="0" applyNumberFormat="1" applyFont="1" applyFill="1" applyBorder="1" applyProtection="1">
      <protection locked="0"/>
    </xf>
    <xf numFmtId="164" fontId="8" fillId="6" borderId="1" xfId="0" applyNumberFormat="1" applyFont="1" applyFill="1" applyBorder="1" applyAlignment="1">
      <alignment horizontal="right" vertical="center"/>
    </xf>
    <xf numFmtId="164" fontId="7" fillId="4" borderId="13" xfId="0" applyNumberFormat="1" applyFont="1" applyFill="1" applyBorder="1" applyProtection="1">
      <protection locked="0"/>
    </xf>
    <xf numFmtId="0" fontId="2" fillId="0" borderId="1" xfId="0" applyFont="1" applyBorder="1"/>
    <xf numFmtId="0" fontId="2" fillId="0" borderId="0" xfId="0" applyFont="1" applyAlignment="1">
      <alignment wrapText="1"/>
    </xf>
    <xf numFmtId="164" fontId="7" fillId="8" borderId="1" xfId="0" applyNumberFormat="1" applyFont="1" applyFill="1" applyBorder="1"/>
    <xf numFmtId="0" fontId="25" fillId="0" borderId="1" xfId="0" applyFont="1" applyBorder="1" applyAlignment="1">
      <alignment horizontal="center"/>
    </xf>
    <xf numFmtId="0" fontId="25" fillId="3" borderId="1" xfId="0" applyFont="1" applyFill="1" applyBorder="1" applyAlignment="1">
      <alignment horizontal="center"/>
    </xf>
    <xf numFmtId="0" fontId="0" fillId="3" borderId="0" xfId="0" quotePrefix="1" applyFill="1" applyAlignment="1">
      <alignment wrapText="1"/>
    </xf>
    <xf numFmtId="0" fontId="26" fillId="9" borderId="0" xfId="0" applyFont="1" applyFill="1"/>
    <xf numFmtId="0" fontId="1" fillId="9" borderId="0" xfId="0" applyFont="1" applyFill="1"/>
    <xf numFmtId="0" fontId="3" fillId="0" borderId="0" xfId="0" applyFont="1" applyAlignment="1">
      <alignment vertical="center"/>
    </xf>
    <xf numFmtId="0" fontId="3" fillId="7" borderId="14" xfId="0" applyFont="1" applyFill="1" applyBorder="1" applyAlignment="1">
      <alignment vertical="center"/>
    </xf>
    <xf numFmtId="0" fontId="3" fillId="7" borderId="15" xfId="0" applyFont="1" applyFill="1" applyBorder="1" applyAlignment="1">
      <alignment vertical="center"/>
    </xf>
    <xf numFmtId="0" fontId="0" fillId="7" borderId="15" xfId="0" applyFill="1" applyBorder="1"/>
    <xf numFmtId="0" fontId="0" fillId="7" borderId="16" xfId="0" applyFill="1" applyBorder="1"/>
    <xf numFmtId="0" fontId="3" fillId="7" borderId="17" xfId="0" applyFont="1" applyFill="1" applyBorder="1" applyAlignment="1">
      <alignment vertical="center"/>
    </xf>
    <xf numFmtId="0" fontId="3" fillId="7" borderId="18" xfId="0" applyFont="1" applyFill="1" applyBorder="1" applyAlignment="1">
      <alignment vertical="center"/>
    </xf>
    <xf numFmtId="0" fontId="0" fillId="7" borderId="18" xfId="0" applyFill="1" applyBorder="1"/>
    <xf numFmtId="0" fontId="0" fillId="7" borderId="19" xfId="0" applyFill="1" applyBorder="1"/>
    <xf numFmtId="0" fontId="3" fillId="0" borderId="0" xfId="0" applyFont="1" applyAlignment="1">
      <alignment horizontal="center" vertical="center" wrapText="1"/>
    </xf>
    <xf numFmtId="0" fontId="10" fillId="6" borderId="6"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7" xfId="0" applyFont="1" applyFill="1" applyBorder="1" applyAlignment="1">
      <alignment horizontal="center" vertical="center" wrapText="1"/>
    </xf>
    <xf numFmtId="2" fontId="7" fillId="6" borderId="6" xfId="0" applyNumberFormat="1" applyFont="1" applyFill="1" applyBorder="1" applyAlignment="1">
      <alignment horizontal="center"/>
    </xf>
    <xf numFmtId="2" fontId="7" fillId="6" borderId="7" xfId="0" applyNumberFormat="1" applyFont="1" applyFill="1" applyBorder="1" applyAlignment="1">
      <alignment horizontal="center"/>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5" xfId="0" applyFont="1" applyBorder="1" applyAlignment="1">
      <alignment horizontal="left" vertical="center" wrapText="1"/>
    </xf>
    <xf numFmtId="0" fontId="10" fillId="0" borderId="4" xfId="0" applyFont="1" applyBorder="1" applyAlignment="1">
      <alignment horizontal="left" wrapText="1"/>
    </xf>
    <xf numFmtId="0" fontId="10" fillId="0" borderId="3" xfId="0" applyFont="1" applyBorder="1" applyAlignment="1">
      <alignment horizontal="left" wrapText="1"/>
    </xf>
    <xf numFmtId="0" fontId="10" fillId="0" borderId="5" xfId="0" applyFont="1" applyBorder="1" applyAlignment="1">
      <alignment horizontal="left" wrapText="1"/>
    </xf>
    <xf numFmtId="0" fontId="2" fillId="5" borderId="1" xfId="0" applyFont="1" applyFill="1" applyBorder="1" applyAlignment="1">
      <alignment horizontal="center" vertical="center" wrapText="1"/>
    </xf>
    <xf numFmtId="0" fontId="2" fillId="5" borderId="1" xfId="0" applyFont="1" applyFill="1" applyBorder="1" applyAlignment="1">
      <alignment horizontal="center"/>
    </xf>
    <xf numFmtId="0" fontId="2" fillId="0" borderId="1" xfId="0" applyFont="1" applyBorder="1" applyAlignment="1">
      <alignment horizontal="center"/>
    </xf>
    <xf numFmtId="0" fontId="14" fillId="0" borderId="4" xfId="0" applyFont="1" applyBorder="1" applyAlignment="1">
      <alignment horizontal="left" wrapText="1"/>
    </xf>
    <xf numFmtId="0" fontId="14" fillId="0" borderId="3" xfId="0" applyFont="1" applyBorder="1" applyAlignment="1">
      <alignment horizontal="left" wrapText="1"/>
    </xf>
    <xf numFmtId="0" fontId="14" fillId="0" borderId="5" xfId="0" applyFont="1" applyBorder="1" applyAlignment="1">
      <alignment horizontal="left" wrapText="1"/>
    </xf>
    <xf numFmtId="0" fontId="14" fillId="0" borderId="4" xfId="0" applyFont="1" applyBorder="1" applyAlignment="1">
      <alignment horizontal="left" vertical="center" wrapText="1"/>
    </xf>
    <xf numFmtId="0" fontId="14" fillId="0" borderId="3" xfId="0" applyFont="1" applyBorder="1" applyAlignment="1">
      <alignment horizontal="left" vertical="center" wrapText="1"/>
    </xf>
    <xf numFmtId="0" fontId="14" fillId="0" borderId="5" xfId="0" applyFont="1" applyBorder="1" applyAlignment="1">
      <alignment horizontal="left" vertical="center" wrapText="1"/>
    </xf>
    <xf numFmtId="0" fontId="10" fillId="6" borderId="4"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5" xfId="0" applyFont="1" applyFill="1" applyBorder="1" applyAlignment="1">
      <alignment horizontal="center" vertical="center" wrapText="1"/>
    </xf>
    <xf numFmtId="2" fontId="7" fillId="6" borderId="4" xfId="0" applyNumberFormat="1" applyFont="1" applyFill="1" applyBorder="1" applyAlignment="1">
      <alignment horizontal="center"/>
    </xf>
    <xf numFmtId="2" fontId="7" fillId="6" borderId="5" xfId="0" applyNumberFormat="1" applyFont="1" applyFill="1" applyBorder="1" applyAlignment="1">
      <alignment horizontal="center"/>
    </xf>
    <xf numFmtId="0" fontId="14" fillId="0" borderId="2" xfId="0" applyFont="1" applyBorder="1" applyAlignment="1">
      <alignment horizontal="left" vertical="center" wrapText="1"/>
    </xf>
    <xf numFmtId="0" fontId="10" fillId="0" borderId="3" xfId="0" applyFont="1" applyBorder="1" applyAlignment="1">
      <alignment horizontal="left"/>
    </xf>
    <xf numFmtId="0" fontId="10" fillId="0" borderId="5" xfId="0" applyFont="1" applyBorder="1" applyAlignment="1">
      <alignment horizontal="left"/>
    </xf>
    <xf numFmtId="0" fontId="2" fillId="0" borderId="4" xfId="0" applyFont="1" applyBorder="1" applyAlignment="1">
      <alignment horizontal="center"/>
    </xf>
    <xf numFmtId="0" fontId="2" fillId="0" borderId="5" xfId="0" applyFont="1" applyBorder="1" applyAlignment="1">
      <alignment horizontal="center"/>
    </xf>
    <xf numFmtId="0" fontId="2" fillId="0" borderId="4" xfId="0" applyFont="1" applyBorder="1" applyAlignment="1">
      <alignment horizontal="right"/>
    </xf>
    <xf numFmtId="0" fontId="2" fillId="0" borderId="3" xfId="0" applyFont="1" applyBorder="1" applyAlignment="1">
      <alignment horizontal="right"/>
    </xf>
    <xf numFmtId="0" fontId="2" fillId="0" borderId="5" xfId="0" applyFont="1" applyBorder="1" applyAlignment="1">
      <alignment horizontal="right"/>
    </xf>
    <xf numFmtId="0" fontId="7" fillId="0" borderId="4" xfId="0" applyFont="1" applyBorder="1" applyAlignment="1">
      <alignment horizontal="left" wrapText="1"/>
    </xf>
    <xf numFmtId="0" fontId="7" fillId="0" borderId="3" xfId="0" applyFont="1" applyBorder="1" applyAlignment="1">
      <alignment horizontal="left" wrapText="1"/>
    </xf>
    <xf numFmtId="0" fontId="7" fillId="0" borderId="5" xfId="0" applyFont="1" applyBorder="1" applyAlignment="1">
      <alignment horizontal="left" wrapText="1"/>
    </xf>
    <xf numFmtId="0" fontId="7" fillId="0" borderId="4" xfId="0" applyFont="1" applyBorder="1" applyAlignment="1">
      <alignment horizontal="left"/>
    </xf>
    <xf numFmtId="0" fontId="7" fillId="0" borderId="3" xfId="0" applyFont="1" applyBorder="1" applyAlignment="1">
      <alignment horizontal="left"/>
    </xf>
    <xf numFmtId="0" fontId="7" fillId="0" borderId="5" xfId="0" applyFont="1" applyBorder="1" applyAlignment="1">
      <alignment horizontal="left"/>
    </xf>
    <xf numFmtId="0" fontId="10" fillId="0" borderId="0" xfId="0" applyFont="1" applyAlignment="1">
      <alignment horizontal="center" vertical="center" wrapText="1"/>
    </xf>
    <xf numFmtId="2" fontId="7" fillId="0" borderId="0" xfId="0" applyNumberFormat="1" applyFont="1" applyAlignment="1">
      <alignment horizontal="center"/>
    </xf>
    <xf numFmtId="0" fontId="2" fillId="0" borderId="4" xfId="0" applyFont="1" applyBorder="1" applyAlignment="1">
      <alignment horizontal="center" wrapText="1"/>
    </xf>
    <xf numFmtId="0" fontId="2" fillId="0" borderId="3" xfId="0" applyFont="1" applyBorder="1" applyAlignment="1">
      <alignment horizontal="center" wrapText="1"/>
    </xf>
    <xf numFmtId="0" fontId="2" fillId="0" borderId="5" xfId="0" applyFont="1" applyBorder="1" applyAlignment="1">
      <alignment horizontal="center" wrapText="1"/>
    </xf>
    <xf numFmtId="0" fontId="2" fillId="0" borderId="1" xfId="0" applyFont="1" applyBorder="1" applyAlignment="1">
      <alignment horizontal="right"/>
    </xf>
    <xf numFmtId="0" fontId="14" fillId="0" borderId="2" xfId="0" applyFont="1" applyBorder="1" applyAlignment="1">
      <alignment horizontal="left" wrapText="1"/>
    </xf>
    <xf numFmtId="0" fontId="10" fillId="0" borderId="2" xfId="0" applyFont="1" applyBorder="1" applyAlignment="1">
      <alignment horizontal="left" wrapText="1"/>
    </xf>
    <xf numFmtId="0" fontId="10" fillId="0" borderId="2" xfId="0" applyFont="1" applyBorder="1" applyAlignment="1">
      <alignment horizontal="left" vertical="center" wrapText="1"/>
    </xf>
    <xf numFmtId="0" fontId="11" fillId="0" borderId="2" xfId="0" applyFont="1" applyBorder="1" applyAlignment="1">
      <alignment horizontal="lef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9" xfId="0" applyFont="1" applyBorder="1" applyAlignment="1">
      <alignment horizontal="left" vertical="center" wrapText="1"/>
    </xf>
    <xf numFmtId="0" fontId="7" fillId="0" borderId="2" xfId="0" applyFont="1" applyBorder="1" applyAlignment="1">
      <alignment horizontal="left" wrapText="1"/>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0" fontId="17" fillId="0" borderId="3" xfId="0" applyFont="1" applyBorder="1" applyAlignment="1">
      <alignment horizontal="left" vertical="center" wrapText="1"/>
    </xf>
    <xf numFmtId="0" fontId="17" fillId="0" borderId="5" xfId="0" applyFont="1" applyBorder="1" applyAlignment="1">
      <alignment horizontal="left" vertical="center" wrapText="1"/>
    </xf>
    <xf numFmtId="0" fontId="10" fillId="6" borderId="4" xfId="0" applyFont="1" applyFill="1" applyBorder="1" applyAlignment="1">
      <alignment horizontal="center" wrapText="1"/>
    </xf>
    <xf numFmtId="0" fontId="10" fillId="6" borderId="3" xfId="0" applyFont="1" applyFill="1" applyBorder="1" applyAlignment="1">
      <alignment horizontal="center" wrapText="1"/>
    </xf>
    <xf numFmtId="0" fontId="10" fillId="6" borderId="5" xfId="0" applyFont="1" applyFill="1" applyBorder="1" applyAlignment="1">
      <alignment horizontal="center" wrapText="1"/>
    </xf>
    <xf numFmtId="2" fontId="7" fillId="6" borderId="1" xfId="0" applyNumberFormat="1" applyFont="1" applyFill="1" applyBorder="1" applyAlignment="1">
      <alignment horizontal="center"/>
    </xf>
    <xf numFmtId="0" fontId="18" fillId="0" borderId="3" xfId="0" applyFont="1" applyBorder="1" applyAlignment="1">
      <alignment horizontal="left" vertical="center" wrapText="1"/>
    </xf>
    <xf numFmtId="0" fontId="18" fillId="0" borderId="5" xfId="0" applyFont="1" applyBorder="1" applyAlignment="1">
      <alignment horizontal="left" vertical="center" wrapText="1"/>
    </xf>
    <xf numFmtId="0" fontId="17" fillId="0" borderId="2" xfId="0" applyFont="1" applyBorder="1" applyAlignment="1">
      <alignment horizontal="left" vertical="center"/>
    </xf>
    <xf numFmtId="0" fontId="17" fillId="0" borderId="7" xfId="0" applyFont="1" applyBorder="1" applyAlignment="1">
      <alignment horizontal="left" vertical="center"/>
    </xf>
    <xf numFmtId="0" fontId="17" fillId="0" borderId="8" xfId="0" applyFont="1" applyBorder="1" applyAlignment="1">
      <alignment horizontal="left" vertical="center"/>
    </xf>
    <xf numFmtId="0" fontId="17" fillId="0" borderId="0" xfId="0" applyFont="1" applyAlignment="1">
      <alignment horizontal="left" vertical="center"/>
    </xf>
    <xf numFmtId="0" fontId="17" fillId="0" borderId="9" xfId="0" applyFont="1" applyBorder="1" applyAlignment="1">
      <alignment horizontal="left" vertical="center"/>
    </xf>
    <xf numFmtId="0" fontId="17" fillId="0" borderId="10" xfId="0" applyFont="1" applyBorder="1" applyAlignment="1">
      <alignment horizontal="left" vertical="center"/>
    </xf>
    <xf numFmtId="0" fontId="17" fillId="0" borderId="11" xfId="0" applyFont="1" applyBorder="1" applyAlignment="1">
      <alignment horizontal="left" vertical="center"/>
    </xf>
    <xf numFmtId="0" fontId="17" fillId="0" borderId="12" xfId="0" applyFont="1" applyBorder="1" applyAlignment="1">
      <alignment horizontal="left" vertical="center"/>
    </xf>
    <xf numFmtId="0" fontId="17" fillId="0" borderId="2" xfId="0" applyFont="1" applyBorder="1" applyAlignment="1">
      <alignment horizontal="left" vertical="center" wrapText="1"/>
    </xf>
    <xf numFmtId="0" fontId="6" fillId="0" borderId="0" xfId="0" applyFont="1" applyAlignment="1" applyProtection="1">
      <alignment horizontal="left" vertical="center" wrapText="1"/>
      <protection locked="0"/>
    </xf>
    <xf numFmtId="0" fontId="5" fillId="0" borderId="0" xfId="0" applyFont="1" applyAlignment="1">
      <alignment horizontal="center" wrapText="1"/>
    </xf>
    <xf numFmtId="0" fontId="1" fillId="0" borderId="0" xfId="0" applyFont="1" applyAlignment="1">
      <alignment horizontal="center" wrapText="1"/>
    </xf>
    <xf numFmtId="0" fontId="4" fillId="2" borderId="1" xfId="0" applyFont="1" applyFill="1" applyBorder="1" applyAlignment="1">
      <alignment horizontal="center" vertical="center" wrapText="1"/>
    </xf>
    <xf numFmtId="164" fontId="7" fillId="0" borderId="1" xfId="0" applyNumberFormat="1" applyFont="1" applyBorder="1" applyAlignment="1">
      <alignment horizontal="center"/>
    </xf>
    <xf numFmtId="0" fontId="6" fillId="0" borderId="1" xfId="0" applyFont="1" applyBorder="1" applyAlignment="1">
      <alignment horizontal="left"/>
    </xf>
    <xf numFmtId="0" fontId="4" fillId="2" borderId="1" xfId="0" applyFont="1" applyFill="1" applyBorder="1" applyAlignment="1">
      <alignment horizontal="center" wrapText="1"/>
    </xf>
    <xf numFmtId="0" fontId="4" fillId="2" borderId="1" xfId="0" applyFont="1" applyFill="1" applyBorder="1" applyAlignment="1">
      <alignment horizontal="center" vertical="center"/>
    </xf>
    <xf numFmtId="0" fontId="5" fillId="0" borderId="1" xfId="0" applyFont="1" applyBorder="1" applyAlignment="1">
      <alignment horizontal="center"/>
    </xf>
    <xf numFmtId="0" fontId="4" fillId="2" borderId="1" xfId="0" applyFont="1" applyFill="1" applyBorder="1" applyAlignment="1">
      <alignment horizontal="center"/>
    </xf>
    <xf numFmtId="0" fontId="4" fillId="2" borderId="1" xfId="0" applyFont="1" applyFill="1" applyBorder="1" applyAlignment="1">
      <alignment horizontal="left"/>
    </xf>
    <xf numFmtId="164" fontId="4" fillId="2" borderId="1" xfId="0" applyNumberFormat="1" applyFont="1" applyFill="1" applyBorder="1" applyAlignment="1">
      <alignment horizontal="center"/>
    </xf>
    <xf numFmtId="8" fontId="4" fillId="2" borderId="1" xfId="0" applyNumberFormat="1" applyFont="1" applyFill="1" applyBorder="1" applyAlignment="1">
      <alignment horizontal="center"/>
    </xf>
    <xf numFmtId="164" fontId="7" fillId="3" borderId="1" xfId="0" applyNumberFormat="1" applyFont="1" applyFill="1" applyBorder="1" applyAlignment="1">
      <alignment horizontal="center"/>
    </xf>
    <xf numFmtId="0" fontId="0" fillId="0" borderId="1" xfId="0" applyBorder="1" applyAlignment="1" applyProtection="1">
      <alignment horizontal="center"/>
      <protection locked="0"/>
    </xf>
    <xf numFmtId="0" fontId="9" fillId="3" borderId="1" xfId="0" applyFont="1" applyFill="1" applyBorder="1" applyAlignment="1">
      <alignment horizontal="center"/>
    </xf>
    <xf numFmtId="0" fontId="7" fillId="6" borderId="4"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5" xfId="0" applyFont="1" applyFill="1" applyBorder="1" applyAlignment="1">
      <alignment horizontal="center" vertical="center" wrapText="1"/>
    </xf>
    <xf numFmtId="3" fontId="8" fillId="6" borderId="1" xfId="0" applyNumberFormat="1" applyFont="1" applyFill="1" applyBorder="1" applyAlignment="1">
      <alignment horizontal="center" vertical="center"/>
    </xf>
    <xf numFmtId="0" fontId="7" fillId="0" borderId="1" xfId="0" applyFont="1" applyBorder="1" applyAlignment="1">
      <alignment horizontal="left" wrapText="1"/>
    </xf>
    <xf numFmtId="0" fontId="6" fillId="3" borderId="0" xfId="0" applyFont="1" applyFill="1" applyAlignment="1" applyProtection="1">
      <alignment horizontal="center" vertical="center" wrapText="1"/>
      <protection locked="0"/>
    </xf>
    <xf numFmtId="3" fontId="7" fillId="6" borderId="1" xfId="0" applyNumberFormat="1" applyFont="1" applyFill="1" applyBorder="1" applyAlignment="1">
      <alignment horizontal="center"/>
    </xf>
    <xf numFmtId="0" fontId="10" fillId="0" borderId="1" xfId="0" applyFont="1" applyBorder="1" applyAlignment="1">
      <alignment horizontal="left" wrapText="1"/>
    </xf>
    <xf numFmtId="0" fontId="10" fillId="6" borderId="1" xfId="0" applyFont="1" applyFill="1" applyBorder="1" applyAlignment="1">
      <alignment horizontal="center" wrapText="1"/>
    </xf>
    <xf numFmtId="0" fontId="10" fillId="0" borderId="1" xfId="0" applyFont="1" applyBorder="1" applyAlignment="1">
      <alignment horizontal="left" vertical="center" wrapText="1"/>
    </xf>
    <xf numFmtId="0" fontId="0" fillId="0" borderId="1" xfId="0" applyBorder="1" applyAlignment="1">
      <alignment horizontal="left" wrapText="1"/>
    </xf>
    <xf numFmtId="0" fontId="25" fillId="0" borderId="1" xfId="0" applyFont="1" applyBorder="1" applyAlignment="1">
      <alignment horizontal="center"/>
    </xf>
    <xf numFmtId="0" fontId="7" fillId="0" borderId="1" xfId="0" applyFont="1" applyBorder="1" applyAlignment="1">
      <alignment horizontal="left" vertical="center" wrapText="1"/>
    </xf>
    <xf numFmtId="0" fontId="14" fillId="0" borderId="1" xfId="0" applyFont="1" applyBorder="1" applyAlignment="1">
      <alignment horizontal="left" vertical="center" wrapText="1"/>
    </xf>
    <xf numFmtId="0" fontId="14" fillId="0" borderId="1" xfId="0" applyFont="1" applyBorder="1" applyAlignment="1">
      <alignment horizontal="left" wrapText="1"/>
    </xf>
    <xf numFmtId="0" fontId="11" fillId="0" borderId="1" xfId="0" applyFont="1" applyBorder="1" applyAlignment="1">
      <alignment horizontal="left" vertical="center"/>
    </xf>
    <xf numFmtId="0" fontId="2" fillId="0" borderId="2" xfId="0" applyFont="1" applyBorder="1" applyAlignment="1">
      <alignment horizontal="right"/>
    </xf>
  </cellXfs>
  <cellStyles count="1">
    <cellStyle name="Normal" xfId="0" builtinId="0"/>
  </cellStyles>
  <dxfs count="9">
    <dxf>
      <fill>
        <patternFill>
          <bgColor rgb="FFFF0000"/>
        </patternFill>
      </fill>
    </dxf>
    <dxf>
      <fill>
        <patternFill>
          <bgColor rgb="FFFF0000"/>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ill>
        <patternFill>
          <bgColor rgb="FF92D050"/>
        </patternFill>
      </fill>
    </dxf>
    <dxf>
      <numFmt numFmtId="164" formatCode="#,##0.00\ &quot;€&quot;"/>
    </dxf>
    <dxf>
      <numFmt numFmtId="2"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cid:image001.png@01DADF4D.AB539B7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152400</xdr:rowOff>
    </xdr:from>
    <xdr:to>
      <xdr:col>3</xdr:col>
      <xdr:colOff>0</xdr:colOff>
      <xdr:row>1</xdr:row>
      <xdr:rowOff>19050</xdr:rowOff>
    </xdr:to>
    <xdr:pic>
      <xdr:nvPicPr>
        <xdr:cNvPr id="2" name="x_Imagen 3" descr="Texto&#10;&#10;Descripción generada automáticamente">
          <a:extLst>
            <a:ext uri="{FF2B5EF4-FFF2-40B4-BE49-F238E27FC236}">
              <a16:creationId xmlns:a16="http://schemas.microsoft.com/office/drawing/2014/main" id="{EDD8DC87-801B-D58E-24FB-D82CD87B092D}"/>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9525" y="152400"/>
          <a:ext cx="3362325"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9ED2B-E652-4060-8FB9-2E45D4D4084B}">
  <dimension ref="A1:U26"/>
  <sheetViews>
    <sheetView workbookViewId="0">
      <selection activeCell="A2" sqref="A2:H2"/>
    </sheetView>
  </sheetViews>
  <sheetFormatPr baseColWidth="10" defaultRowHeight="15" x14ac:dyDescent="0.25"/>
  <cols>
    <col min="1" max="1" width="15.5703125" customWidth="1"/>
    <col min="2" max="2" width="17.7109375" customWidth="1"/>
    <col min="3" max="3" width="17.28515625" customWidth="1"/>
  </cols>
  <sheetData>
    <row r="1" spans="1:21" ht="53.25" customHeight="1" x14ac:dyDescent="0.25"/>
    <row r="2" spans="1:21" ht="89.25" customHeight="1" x14ac:dyDescent="0.25">
      <c r="A2" s="52" t="s">
        <v>566</v>
      </c>
      <c r="B2" s="52"/>
      <c r="C2" s="52"/>
      <c r="D2" s="52"/>
      <c r="E2" s="52"/>
      <c r="F2" s="52"/>
      <c r="G2" s="52"/>
      <c r="H2" s="52"/>
    </row>
    <row r="3" spans="1:21" ht="15.75" customHeight="1" x14ac:dyDescent="0.25">
      <c r="A3" s="52"/>
      <c r="B3" s="52"/>
      <c r="C3" s="52"/>
      <c r="D3" s="52"/>
      <c r="E3" s="52"/>
      <c r="F3" s="52"/>
      <c r="G3" s="52"/>
      <c r="H3" s="52"/>
    </row>
    <row r="4" spans="1:21" ht="15.75" customHeight="1" x14ac:dyDescent="0.25">
      <c r="A4" s="43" t="s">
        <v>569</v>
      </c>
      <c r="B4" s="43"/>
      <c r="C4" s="43"/>
      <c r="D4" s="43"/>
      <c r="E4" s="43"/>
      <c r="F4" s="43"/>
      <c r="G4" s="43"/>
      <c r="H4" s="43"/>
    </row>
    <row r="5" spans="1:21" ht="15.75" customHeight="1" x14ac:dyDescent="0.25">
      <c r="A5" s="43" t="s">
        <v>568</v>
      </c>
      <c r="B5" s="43"/>
      <c r="C5" s="43"/>
      <c r="D5" s="43"/>
      <c r="E5" s="43"/>
      <c r="F5" s="43"/>
      <c r="G5" s="43"/>
      <c r="H5" s="43"/>
    </row>
    <row r="6" spans="1:21" ht="15.75" customHeight="1" x14ac:dyDescent="0.25">
      <c r="A6" s="43" t="s">
        <v>570</v>
      </c>
      <c r="B6" s="43"/>
      <c r="C6" s="43"/>
      <c r="D6" s="43"/>
      <c r="E6" s="43"/>
      <c r="F6" s="43"/>
      <c r="G6" s="43"/>
      <c r="H6" s="43"/>
    </row>
    <row r="7" spans="1:21" ht="15.75" customHeight="1" x14ac:dyDescent="0.25">
      <c r="A7" s="43" t="s">
        <v>571</v>
      </c>
      <c r="B7" s="43"/>
      <c r="C7" s="43"/>
      <c r="D7" s="43"/>
      <c r="E7" s="43"/>
      <c r="F7" s="43"/>
      <c r="G7" s="43"/>
      <c r="H7" s="43"/>
    </row>
    <row r="8" spans="1:21" ht="15.75" customHeight="1" x14ac:dyDescent="0.25">
      <c r="A8" s="43" t="s">
        <v>572</v>
      </c>
      <c r="B8" s="43"/>
      <c r="C8" s="43"/>
      <c r="D8" s="43"/>
      <c r="E8" s="43"/>
      <c r="F8" s="43"/>
      <c r="G8" s="43"/>
      <c r="H8" s="43"/>
    </row>
    <row r="9" spans="1:21" ht="15.75" customHeight="1" x14ac:dyDescent="0.25">
      <c r="A9" s="43" t="s">
        <v>573</v>
      </c>
      <c r="B9" s="43"/>
      <c r="C9" s="43"/>
      <c r="D9" s="43"/>
      <c r="E9" s="43"/>
      <c r="F9" s="43"/>
      <c r="G9" s="43"/>
      <c r="H9" s="43"/>
    </row>
    <row r="10" spans="1:21" ht="15.75" customHeight="1" x14ac:dyDescent="0.25">
      <c r="A10" s="43" t="s">
        <v>574</v>
      </c>
      <c r="B10" s="43"/>
      <c r="C10" s="43"/>
      <c r="D10" s="43"/>
      <c r="E10" s="43"/>
      <c r="F10" s="43"/>
      <c r="G10" s="43"/>
      <c r="H10" s="43"/>
    </row>
    <row r="11" spans="1:21" ht="15.75" customHeight="1" x14ac:dyDescent="0.25">
      <c r="A11" s="43" t="s">
        <v>575</v>
      </c>
      <c r="B11" s="43"/>
      <c r="C11" s="43"/>
      <c r="D11" s="43"/>
      <c r="E11" s="43"/>
      <c r="F11" s="43"/>
      <c r="G11" s="43"/>
      <c r="H11" s="43"/>
    </row>
    <row r="12" spans="1:21" ht="15.75" customHeight="1" x14ac:dyDescent="0.25">
      <c r="A12" s="43" t="s">
        <v>576</v>
      </c>
      <c r="B12" s="43"/>
      <c r="C12" s="43"/>
      <c r="D12" s="43"/>
      <c r="E12" s="43"/>
      <c r="F12" s="43"/>
      <c r="G12" s="43"/>
      <c r="H12" s="43"/>
    </row>
    <row r="13" spans="1:21" ht="15.75" customHeight="1" x14ac:dyDescent="0.25">
      <c r="A13" s="26"/>
      <c r="B13" s="26"/>
      <c r="C13" s="26"/>
      <c r="D13" s="26"/>
      <c r="E13" s="26"/>
      <c r="F13" s="26"/>
      <c r="G13" s="26"/>
      <c r="H13" s="26"/>
    </row>
    <row r="14" spans="1:21" ht="15" customHeight="1" thickBot="1" x14ac:dyDescent="0.3">
      <c r="A14" s="26"/>
      <c r="B14" s="26"/>
      <c r="C14" s="26"/>
      <c r="D14" s="26"/>
      <c r="E14" s="26"/>
      <c r="F14" s="26"/>
      <c r="G14" s="26"/>
      <c r="H14" s="26"/>
    </row>
    <row r="15" spans="1:21" ht="15" customHeight="1" x14ac:dyDescent="0.25">
      <c r="A15" s="44" t="s">
        <v>577</v>
      </c>
      <c r="B15" s="45"/>
      <c r="C15" s="45"/>
      <c r="D15" s="45"/>
      <c r="E15" s="45"/>
      <c r="F15" s="45"/>
      <c r="G15" s="45"/>
      <c r="H15" s="45"/>
      <c r="I15" s="46"/>
      <c r="J15" s="46"/>
      <c r="K15" s="46"/>
      <c r="L15" s="46"/>
      <c r="M15" s="46"/>
      <c r="N15" s="46"/>
      <c r="O15" s="46"/>
      <c r="P15" s="46"/>
      <c r="Q15" s="46"/>
      <c r="R15" s="46"/>
      <c r="S15" s="46"/>
      <c r="T15" s="46"/>
      <c r="U15" s="47"/>
    </row>
    <row r="16" spans="1:21" ht="15" customHeight="1" thickBot="1" x14ac:dyDescent="0.3">
      <c r="A16" s="48" t="s">
        <v>578</v>
      </c>
      <c r="B16" s="49"/>
      <c r="C16" s="49"/>
      <c r="D16" s="49"/>
      <c r="E16" s="49"/>
      <c r="F16" s="49"/>
      <c r="G16" s="49"/>
      <c r="H16" s="49"/>
      <c r="I16" s="50"/>
      <c r="J16" s="50"/>
      <c r="K16" s="50"/>
      <c r="L16" s="50"/>
      <c r="M16" s="50"/>
      <c r="N16" s="50"/>
      <c r="O16" s="50"/>
      <c r="P16" s="50"/>
      <c r="Q16" s="50"/>
      <c r="R16" s="50"/>
      <c r="S16" s="50"/>
      <c r="T16" s="50"/>
      <c r="U16" s="51"/>
    </row>
    <row r="17" spans="1:8" ht="15" customHeight="1" x14ac:dyDescent="0.25">
      <c r="A17" s="26"/>
      <c r="B17" s="26"/>
      <c r="C17" s="26"/>
      <c r="D17" s="26"/>
      <c r="E17" s="26"/>
      <c r="F17" s="26"/>
      <c r="G17" s="26"/>
      <c r="H17" s="26"/>
    </row>
    <row r="18" spans="1:8" ht="15" customHeight="1" x14ac:dyDescent="0.25">
      <c r="A18" s="26"/>
      <c r="B18" s="26"/>
      <c r="C18" s="26"/>
      <c r="D18" s="26"/>
      <c r="E18" s="26"/>
      <c r="F18" s="26"/>
      <c r="G18" s="26"/>
      <c r="H18" s="26"/>
    </row>
    <row r="19" spans="1:8" ht="15" customHeight="1" x14ac:dyDescent="0.25">
      <c r="A19" s="26"/>
      <c r="B19" s="26"/>
      <c r="C19" s="26"/>
      <c r="D19" s="26"/>
      <c r="E19" s="26"/>
      <c r="F19" s="26"/>
      <c r="G19" s="26"/>
      <c r="H19" s="26"/>
    </row>
    <row r="20" spans="1:8" ht="15" customHeight="1" x14ac:dyDescent="0.25">
      <c r="A20" s="26"/>
      <c r="B20" s="26"/>
      <c r="C20" s="26"/>
      <c r="D20" s="26"/>
      <c r="E20" s="26"/>
      <c r="F20" s="26"/>
      <c r="G20" s="26"/>
      <c r="H20" s="26"/>
    </row>
    <row r="21" spans="1:8" ht="15" customHeight="1" x14ac:dyDescent="0.25">
      <c r="A21" s="26"/>
      <c r="B21" s="26"/>
      <c r="C21" s="26"/>
      <c r="D21" s="26"/>
      <c r="E21" s="26"/>
      <c r="F21" s="26"/>
      <c r="G21" s="26"/>
      <c r="H21" s="26"/>
    </row>
    <row r="22" spans="1:8" ht="15" customHeight="1" x14ac:dyDescent="0.25">
      <c r="A22" s="26"/>
      <c r="B22" s="26"/>
      <c r="C22" s="26"/>
      <c r="D22" s="26"/>
      <c r="E22" s="26"/>
      <c r="F22" s="26"/>
      <c r="G22" s="26"/>
      <c r="H22" s="26"/>
    </row>
    <row r="23" spans="1:8" ht="15" customHeight="1" x14ac:dyDescent="0.25">
      <c r="A23" s="26"/>
      <c r="B23" s="26"/>
      <c r="C23" s="26"/>
      <c r="D23" s="26"/>
      <c r="E23" s="26"/>
      <c r="F23" s="26"/>
      <c r="G23" s="26"/>
      <c r="H23" s="26"/>
    </row>
    <row r="24" spans="1:8" ht="15" customHeight="1" x14ac:dyDescent="0.25">
      <c r="A24" s="26"/>
      <c r="B24" s="26"/>
      <c r="C24" s="26"/>
      <c r="D24" s="26"/>
      <c r="E24" s="26"/>
      <c r="F24" s="26"/>
      <c r="G24" s="26"/>
      <c r="H24" s="26"/>
    </row>
    <row r="25" spans="1:8" ht="15" customHeight="1" x14ac:dyDescent="0.25">
      <c r="A25" s="26"/>
      <c r="B25" s="26"/>
      <c r="C25" s="26"/>
      <c r="D25" s="26"/>
      <c r="E25" s="26"/>
      <c r="F25" s="26"/>
      <c r="G25" s="26"/>
      <c r="H25" s="26"/>
    </row>
    <row r="26" spans="1:8" ht="15" customHeight="1" x14ac:dyDescent="0.25">
      <c r="A26" s="26"/>
      <c r="B26" s="26"/>
      <c r="C26" s="26"/>
      <c r="D26" s="26"/>
      <c r="E26" s="26"/>
      <c r="F26" s="26"/>
      <c r="G26" s="26"/>
      <c r="H26" s="26"/>
    </row>
  </sheetData>
  <sheetProtection sheet="1" objects="1" scenarios="1"/>
  <mergeCells count="2">
    <mergeCell ref="A2:H2"/>
    <mergeCell ref="A3:H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D2EE4-99DB-4742-AF8B-B8011A9C6016}">
  <sheetPr>
    <pageSetUpPr fitToPage="1"/>
  </sheetPr>
  <dimension ref="A2:X832"/>
  <sheetViews>
    <sheetView tabSelected="1" topLeftCell="A188" zoomScaleNormal="100" workbookViewId="0">
      <selection activeCell="C207" sqref="C207:E207"/>
    </sheetView>
  </sheetViews>
  <sheetFormatPr baseColWidth="10" defaultRowHeight="15" x14ac:dyDescent="0.25"/>
  <cols>
    <col min="1" max="1" width="13.85546875" customWidth="1"/>
    <col min="2" max="2" width="8.140625" customWidth="1"/>
    <col min="4" max="4" width="13.85546875" customWidth="1"/>
    <col min="5" max="5" width="32.85546875" customWidth="1"/>
    <col min="7" max="7" width="8.5703125" customWidth="1"/>
    <col min="8" max="8" width="15.28515625" customWidth="1"/>
    <col min="9" max="9" width="14.7109375" customWidth="1"/>
    <col min="11" max="11" width="28" customWidth="1"/>
    <col min="16" max="16" width="15.28515625" customWidth="1"/>
  </cols>
  <sheetData>
    <row r="2" spans="1:9" x14ac:dyDescent="0.25">
      <c r="A2" s="135" t="s">
        <v>1</v>
      </c>
      <c r="B2" s="135"/>
      <c r="C2" s="135"/>
      <c r="D2" s="135"/>
      <c r="E2" s="135"/>
      <c r="F2" s="135"/>
      <c r="G2" s="135"/>
      <c r="H2" s="135"/>
      <c r="I2" s="135"/>
    </row>
    <row r="4" spans="1:9" x14ac:dyDescent="0.25">
      <c r="A4" s="135" t="s">
        <v>2</v>
      </c>
      <c r="B4" s="135"/>
      <c r="C4" s="135"/>
      <c r="D4" s="135"/>
      <c r="E4" s="135"/>
      <c r="F4" s="135"/>
      <c r="G4" s="135"/>
      <c r="H4" s="135"/>
      <c r="I4" s="135"/>
    </row>
    <row r="6" spans="1:9" x14ac:dyDescent="0.25">
      <c r="A6" s="133" t="s">
        <v>3</v>
      </c>
      <c r="B6" s="133"/>
      <c r="C6" s="133"/>
      <c r="D6" s="133"/>
      <c r="E6" s="133"/>
      <c r="F6" s="133"/>
      <c r="G6" s="133"/>
      <c r="H6" s="133"/>
      <c r="I6" s="133"/>
    </row>
    <row r="7" spans="1:9" x14ac:dyDescent="0.25">
      <c r="A7" s="133"/>
      <c r="B7" s="133"/>
      <c r="C7" s="133"/>
      <c r="D7" s="133"/>
      <c r="E7" s="133"/>
      <c r="F7" s="133"/>
      <c r="G7" s="133"/>
      <c r="H7" s="133"/>
      <c r="I7" s="133"/>
    </row>
    <row r="8" spans="1:9" x14ac:dyDescent="0.25">
      <c r="A8" s="133"/>
      <c r="B8" s="133"/>
      <c r="C8" s="133"/>
      <c r="D8" s="133"/>
      <c r="E8" s="133"/>
      <c r="F8" s="133"/>
      <c r="G8" s="133"/>
      <c r="H8" s="133"/>
      <c r="I8" s="133"/>
    </row>
    <row r="9" spans="1:9" x14ac:dyDescent="0.25">
      <c r="A9" s="133"/>
      <c r="B9" s="133"/>
      <c r="C9" s="133"/>
      <c r="D9" s="133"/>
      <c r="E9" s="133"/>
      <c r="F9" s="133"/>
      <c r="G9" s="133"/>
      <c r="H9" s="133"/>
      <c r="I9" s="133"/>
    </row>
    <row r="10" spans="1:9" x14ac:dyDescent="0.25">
      <c r="A10" s="133"/>
      <c r="B10" s="133"/>
      <c r="C10" s="133"/>
      <c r="D10" s="133"/>
      <c r="E10" s="133"/>
      <c r="F10" s="133"/>
      <c r="G10" s="133"/>
      <c r="H10" s="133"/>
      <c r="I10" s="133"/>
    </row>
    <row r="11" spans="1:9" x14ac:dyDescent="0.25">
      <c r="A11" s="133"/>
      <c r="B11" s="133"/>
      <c r="C11" s="133"/>
      <c r="D11" s="133"/>
      <c r="E11" s="133"/>
      <c r="F11" s="133"/>
      <c r="G11" s="133"/>
      <c r="H11" s="133"/>
      <c r="I11" s="133"/>
    </row>
    <row r="12" spans="1:9" x14ac:dyDescent="0.25">
      <c r="A12" s="133"/>
      <c r="B12" s="133"/>
      <c r="C12" s="133"/>
      <c r="D12" s="133"/>
      <c r="E12" s="133"/>
      <c r="F12" s="133"/>
      <c r="G12" s="133"/>
      <c r="H12" s="133"/>
      <c r="I12" s="133"/>
    </row>
    <row r="13" spans="1:9" x14ac:dyDescent="0.25">
      <c r="A13" s="133"/>
      <c r="B13" s="133"/>
      <c r="C13" s="133"/>
      <c r="D13" s="133"/>
      <c r="E13" s="133"/>
      <c r="F13" s="133"/>
      <c r="G13" s="133"/>
      <c r="H13" s="133"/>
      <c r="I13" s="133"/>
    </row>
    <row r="16" spans="1:9" ht="15" customHeight="1" x14ac:dyDescent="0.25">
      <c r="A16" s="134" t="s">
        <v>4</v>
      </c>
      <c r="B16" s="134"/>
      <c r="C16" s="134"/>
      <c r="D16" s="134"/>
      <c r="E16" s="134"/>
      <c r="F16" s="134"/>
      <c r="G16" s="134"/>
      <c r="H16" s="134"/>
      <c r="I16" s="134"/>
    </row>
    <row r="17" spans="1:15" ht="15" customHeight="1" x14ac:dyDescent="0.25">
      <c r="A17" s="134"/>
      <c r="B17" s="134"/>
      <c r="C17" s="134"/>
      <c r="D17" s="134"/>
      <c r="E17" s="134"/>
      <c r="F17" s="134"/>
      <c r="G17" s="134"/>
      <c r="H17" s="134"/>
      <c r="I17" s="134"/>
    </row>
    <row r="18" spans="1:15" ht="0.75" customHeight="1" x14ac:dyDescent="0.4">
      <c r="A18" s="1"/>
      <c r="B18" s="1"/>
      <c r="C18" s="1"/>
      <c r="D18" s="1"/>
      <c r="E18" s="1"/>
      <c r="F18" s="1"/>
      <c r="G18" s="1"/>
      <c r="H18" s="1"/>
      <c r="I18" s="1"/>
    </row>
    <row r="19" spans="1:15" ht="15" customHeight="1" x14ac:dyDescent="0.25">
      <c r="A19" s="136" t="s">
        <v>5</v>
      </c>
      <c r="B19" s="136"/>
      <c r="C19" s="136"/>
      <c r="D19" s="136"/>
      <c r="E19" s="136"/>
      <c r="F19" s="136" t="s">
        <v>0</v>
      </c>
      <c r="G19" s="136"/>
      <c r="H19" s="136" t="s">
        <v>6</v>
      </c>
      <c r="I19" s="136"/>
    </row>
    <row r="20" spans="1:15" ht="23.25" customHeight="1" x14ac:dyDescent="0.25">
      <c r="A20" s="136"/>
      <c r="B20" s="136"/>
      <c r="C20" s="136"/>
      <c r="D20" s="136"/>
      <c r="E20" s="136"/>
      <c r="F20" s="136"/>
      <c r="G20" s="136"/>
      <c r="H20" s="136"/>
      <c r="I20" s="136"/>
    </row>
    <row r="21" spans="1:15" ht="15" customHeight="1" x14ac:dyDescent="0.3">
      <c r="A21" s="138" t="s">
        <v>7</v>
      </c>
      <c r="B21" s="138"/>
      <c r="C21" s="138"/>
      <c r="D21" s="138"/>
      <c r="E21" s="138"/>
      <c r="F21" s="137">
        <f>I61</f>
        <v>0</v>
      </c>
      <c r="G21" s="137"/>
      <c r="H21" s="141"/>
      <c r="I21" s="141"/>
    </row>
    <row r="22" spans="1:15" ht="16.5" x14ac:dyDescent="0.3">
      <c r="A22" s="138" t="s">
        <v>8</v>
      </c>
      <c r="B22" s="138"/>
      <c r="C22" s="138"/>
      <c r="D22" s="138"/>
      <c r="E22" s="138"/>
      <c r="F22" s="146">
        <f>I104</f>
        <v>0</v>
      </c>
      <c r="G22" s="146"/>
      <c r="H22" s="141"/>
      <c r="I22" s="141"/>
    </row>
    <row r="23" spans="1:15" ht="16.5" x14ac:dyDescent="0.3">
      <c r="A23" s="138" t="s">
        <v>9</v>
      </c>
      <c r="B23" s="138"/>
      <c r="C23" s="138"/>
      <c r="D23" s="138"/>
      <c r="E23" s="138"/>
      <c r="F23" s="137">
        <f>I210</f>
        <v>0</v>
      </c>
      <c r="G23" s="137"/>
      <c r="H23" s="141"/>
      <c r="I23" s="141"/>
    </row>
    <row r="24" spans="1:15" ht="16.5" x14ac:dyDescent="0.3">
      <c r="A24" s="138" t="s">
        <v>10</v>
      </c>
      <c r="B24" s="138"/>
      <c r="C24" s="138"/>
      <c r="D24" s="138"/>
      <c r="E24" s="138"/>
      <c r="F24" s="137">
        <f>I216</f>
        <v>0</v>
      </c>
      <c r="G24" s="137"/>
      <c r="H24" s="141"/>
      <c r="I24" s="141"/>
    </row>
    <row r="25" spans="1:15" ht="16.5" x14ac:dyDescent="0.3">
      <c r="A25" s="138" t="s">
        <v>11</v>
      </c>
      <c r="B25" s="138"/>
      <c r="C25" s="138"/>
      <c r="D25" s="138"/>
      <c r="E25" s="138"/>
      <c r="F25" s="137">
        <f>I265</f>
        <v>0</v>
      </c>
      <c r="G25" s="137"/>
      <c r="H25" s="141"/>
      <c r="I25" s="141"/>
    </row>
    <row r="26" spans="1:15" ht="16.5" x14ac:dyDescent="0.3">
      <c r="A26" s="138" t="s">
        <v>12</v>
      </c>
      <c r="B26" s="138"/>
      <c r="C26" s="138"/>
      <c r="D26" s="138"/>
      <c r="E26" s="138"/>
      <c r="F26" s="137">
        <f>I374</f>
        <v>0</v>
      </c>
      <c r="G26" s="137"/>
      <c r="H26" s="141"/>
      <c r="I26" s="141"/>
    </row>
    <row r="27" spans="1:15" ht="16.5" x14ac:dyDescent="0.3">
      <c r="A27" s="138" t="s">
        <v>13</v>
      </c>
      <c r="B27" s="138"/>
      <c r="C27" s="138"/>
      <c r="D27" s="138"/>
      <c r="E27" s="138"/>
      <c r="F27" s="137">
        <f>I402</f>
        <v>0</v>
      </c>
      <c r="G27" s="137"/>
      <c r="H27" s="141"/>
      <c r="I27" s="141"/>
    </row>
    <row r="28" spans="1:15" ht="16.5" x14ac:dyDescent="0.3">
      <c r="A28" s="138" t="s">
        <v>14</v>
      </c>
      <c r="B28" s="138"/>
      <c r="C28" s="138"/>
      <c r="D28" s="138"/>
      <c r="E28" s="138"/>
      <c r="F28" s="137">
        <f>I527</f>
        <v>0</v>
      </c>
      <c r="G28" s="137"/>
      <c r="H28" s="141"/>
      <c r="I28" s="141"/>
    </row>
    <row r="29" spans="1:15" ht="16.5" x14ac:dyDescent="0.3">
      <c r="A29" s="138" t="s">
        <v>15</v>
      </c>
      <c r="B29" s="138"/>
      <c r="C29" s="138"/>
      <c r="D29" s="138"/>
      <c r="E29" s="138"/>
      <c r="F29" s="137">
        <f>I569</f>
        <v>0</v>
      </c>
      <c r="G29" s="137"/>
      <c r="H29" s="141"/>
      <c r="I29" s="141"/>
    </row>
    <row r="30" spans="1:15" ht="16.5" x14ac:dyDescent="0.3">
      <c r="A30" s="138" t="s">
        <v>16</v>
      </c>
      <c r="B30" s="138"/>
      <c r="C30" s="138"/>
      <c r="D30" s="138"/>
      <c r="E30" s="138"/>
      <c r="F30" s="137">
        <f>I682</f>
        <v>0</v>
      </c>
      <c r="G30" s="137"/>
      <c r="H30" s="141"/>
      <c r="I30" s="141"/>
    </row>
    <row r="31" spans="1:15" ht="16.5" x14ac:dyDescent="0.3">
      <c r="A31" s="138" t="s">
        <v>17</v>
      </c>
      <c r="B31" s="138"/>
      <c r="C31" s="138"/>
      <c r="D31" s="138"/>
      <c r="E31" s="138"/>
      <c r="F31" s="137">
        <f>I790</f>
        <v>0</v>
      </c>
      <c r="G31" s="137"/>
      <c r="H31" s="141"/>
      <c r="I31" s="141"/>
    </row>
    <row r="32" spans="1:15" ht="16.5" x14ac:dyDescent="0.3">
      <c r="A32" s="138" t="s">
        <v>18</v>
      </c>
      <c r="B32" s="138"/>
      <c r="C32" s="138"/>
      <c r="D32" s="138"/>
      <c r="E32" s="138"/>
      <c r="F32" s="137">
        <f>I817</f>
        <v>0</v>
      </c>
      <c r="G32" s="137"/>
      <c r="H32" s="141"/>
      <c r="I32" s="141"/>
      <c r="O32" s="2"/>
    </row>
    <row r="33" spans="1:16" ht="16.5" x14ac:dyDescent="0.3">
      <c r="A33" s="138" t="s">
        <v>19</v>
      </c>
      <c r="B33" s="138"/>
      <c r="C33" s="138"/>
      <c r="D33" s="138"/>
      <c r="E33" s="138"/>
      <c r="F33" s="137">
        <f>I824</f>
        <v>0</v>
      </c>
      <c r="G33" s="137"/>
      <c r="H33" s="141"/>
      <c r="I33" s="141"/>
    </row>
    <row r="34" spans="1:16" ht="18" x14ac:dyDescent="0.35">
      <c r="A34" s="143" t="s">
        <v>20</v>
      </c>
      <c r="B34" s="143"/>
      <c r="C34" s="143"/>
      <c r="D34" s="143"/>
      <c r="E34" s="143"/>
      <c r="F34" s="144">
        <f>SUM(F21:G33)</f>
        <v>0</v>
      </c>
      <c r="G34" s="144"/>
      <c r="H34" s="145">
        <v>218405.47</v>
      </c>
      <c r="I34" s="142"/>
      <c r="K34" s="29"/>
      <c r="L34" s="28"/>
      <c r="M34" s="30"/>
      <c r="N34" s="28"/>
      <c r="P34" s="28"/>
    </row>
    <row r="37" spans="1:16" ht="18" x14ac:dyDescent="0.35">
      <c r="A37" s="142" t="s">
        <v>21</v>
      </c>
      <c r="B37" s="142"/>
      <c r="C37" s="142"/>
      <c r="D37" s="142"/>
      <c r="E37" s="142"/>
      <c r="F37" s="142" t="s">
        <v>23</v>
      </c>
      <c r="G37" s="142"/>
      <c r="H37" s="142" t="s">
        <v>22</v>
      </c>
      <c r="I37" s="142"/>
    </row>
    <row r="38" spans="1:16" x14ac:dyDescent="0.25">
      <c r="A38" s="139" t="s">
        <v>24</v>
      </c>
      <c r="B38" s="139"/>
      <c r="C38" s="139"/>
      <c r="D38" s="139"/>
      <c r="E38" s="139"/>
      <c r="F38" s="139"/>
      <c r="G38" s="139"/>
      <c r="H38" s="139"/>
      <c r="I38" s="139"/>
    </row>
    <row r="39" spans="1:16" ht="25.5" customHeight="1" x14ac:dyDescent="0.25">
      <c r="A39" s="139"/>
      <c r="B39" s="139"/>
      <c r="C39" s="139"/>
      <c r="D39" s="139"/>
      <c r="E39" s="139"/>
      <c r="F39" s="139"/>
      <c r="G39" s="139"/>
      <c r="H39" s="139"/>
      <c r="I39" s="139"/>
    </row>
    <row r="40" spans="1:16" ht="15" customHeight="1" x14ac:dyDescent="0.25">
      <c r="A40" s="136" t="s">
        <v>25</v>
      </c>
      <c r="B40" s="136"/>
      <c r="C40" s="136"/>
      <c r="D40" s="136"/>
      <c r="E40" s="136"/>
      <c r="F40" s="140" t="s">
        <v>0</v>
      </c>
      <c r="G40" s="140"/>
      <c r="H40" s="136" t="s">
        <v>26</v>
      </c>
      <c r="I40" s="136"/>
    </row>
    <row r="41" spans="1:16" x14ac:dyDescent="0.25">
      <c r="A41" s="136"/>
      <c r="B41" s="136"/>
      <c r="C41" s="136"/>
      <c r="D41" s="136"/>
      <c r="E41" s="136"/>
      <c r="F41" s="140"/>
      <c r="G41" s="140"/>
      <c r="H41" s="136"/>
      <c r="I41" s="136"/>
    </row>
    <row r="42" spans="1:16" x14ac:dyDescent="0.25">
      <c r="A42" s="147"/>
      <c r="B42" s="147"/>
      <c r="C42" s="147"/>
      <c r="D42" s="147"/>
      <c r="E42" s="147"/>
      <c r="F42" s="147"/>
      <c r="G42" s="147"/>
      <c r="H42" s="147"/>
      <c r="I42" s="147"/>
    </row>
    <row r="43" spans="1:16" x14ac:dyDescent="0.25">
      <c r="A43" s="147"/>
      <c r="B43" s="147"/>
      <c r="C43" s="147"/>
      <c r="D43" s="147"/>
      <c r="E43" s="147"/>
      <c r="F43" s="147"/>
      <c r="G43" s="147"/>
      <c r="H43" s="147"/>
      <c r="I43" s="147"/>
    </row>
    <row r="44" spans="1:16" x14ac:dyDescent="0.25">
      <c r="A44" s="147"/>
      <c r="B44" s="147"/>
      <c r="C44" s="147"/>
      <c r="D44" s="147"/>
      <c r="E44" s="147"/>
      <c r="F44" s="147"/>
      <c r="G44" s="147"/>
      <c r="H44" s="147"/>
      <c r="I44" s="147"/>
    </row>
    <row r="45" spans="1:16" x14ac:dyDescent="0.25">
      <c r="A45" s="147"/>
      <c r="B45" s="147"/>
      <c r="C45" s="147"/>
      <c r="D45" s="147"/>
      <c r="E45" s="147"/>
      <c r="F45" s="147"/>
      <c r="G45" s="147"/>
      <c r="H45" s="147"/>
      <c r="I45" s="147"/>
    </row>
    <row r="46" spans="1:16" x14ac:dyDescent="0.25">
      <c r="A46" s="147"/>
      <c r="B46" s="147"/>
      <c r="C46" s="147"/>
      <c r="D46" s="147"/>
      <c r="E46" s="147"/>
      <c r="F46" s="147"/>
      <c r="G46" s="147"/>
      <c r="H46" s="147"/>
      <c r="I46" s="147"/>
    </row>
    <row r="47" spans="1:16" x14ac:dyDescent="0.25">
      <c r="A47" s="147"/>
      <c r="B47" s="147"/>
      <c r="C47" s="147"/>
      <c r="D47" s="147"/>
      <c r="E47" s="147"/>
      <c r="F47" s="147"/>
      <c r="G47" s="147"/>
      <c r="H47" s="147"/>
      <c r="I47" s="147"/>
    </row>
    <row r="48" spans="1:16" x14ac:dyDescent="0.25">
      <c r="A48" s="147"/>
      <c r="B48" s="147"/>
      <c r="C48" s="147"/>
      <c r="D48" s="147"/>
      <c r="E48" s="147"/>
      <c r="F48" s="147"/>
      <c r="G48" s="147"/>
      <c r="H48" s="147"/>
      <c r="I48" s="147"/>
    </row>
    <row r="51" spans="1:11" ht="16.5" customHeight="1" x14ac:dyDescent="0.25">
      <c r="A51" s="154" t="s">
        <v>27</v>
      </c>
      <c r="B51" s="154"/>
      <c r="C51" s="154"/>
      <c r="D51" s="154"/>
      <c r="E51" s="154"/>
      <c r="F51" s="154"/>
      <c r="G51" s="154"/>
      <c r="H51" s="154"/>
      <c r="I51" s="154"/>
    </row>
    <row r="54" spans="1:11" x14ac:dyDescent="0.25">
      <c r="B54" s="147"/>
      <c r="C54" s="147"/>
      <c r="D54" s="147"/>
      <c r="E54" s="147"/>
      <c r="F54" s="147"/>
    </row>
    <row r="55" spans="1:11" x14ac:dyDescent="0.25">
      <c r="B55" s="147"/>
      <c r="C55" s="147"/>
      <c r="D55" s="147"/>
      <c r="E55" s="147"/>
      <c r="F55" s="147"/>
    </row>
    <row r="56" spans="1:11" x14ac:dyDescent="0.25">
      <c r="B56" s="147"/>
      <c r="C56" s="147"/>
      <c r="D56" s="147"/>
      <c r="E56" s="147"/>
      <c r="F56" s="147"/>
    </row>
    <row r="57" spans="1:11" x14ac:dyDescent="0.25">
      <c r="B57" s="147"/>
      <c r="C57" s="147"/>
      <c r="D57" s="147"/>
      <c r="E57" s="147"/>
      <c r="F57" s="147"/>
    </row>
    <row r="60" spans="1:11" x14ac:dyDescent="0.25">
      <c r="A60" s="41" t="s">
        <v>567</v>
      </c>
      <c r="B60" s="42"/>
      <c r="C60" s="42"/>
      <c r="D60" s="42"/>
      <c r="E60" s="42"/>
    </row>
    <row r="61" spans="1:11" ht="15.75" x14ac:dyDescent="0.3">
      <c r="A61" s="64" t="s">
        <v>28</v>
      </c>
      <c r="B61" s="64"/>
      <c r="C61" s="65" t="s">
        <v>29</v>
      </c>
      <c r="D61" s="65"/>
      <c r="E61" s="65"/>
      <c r="F61" s="65"/>
      <c r="G61" s="65"/>
      <c r="H61" s="65"/>
      <c r="I61" s="14">
        <f>SUM(I64+I68+I72+I76+I80+I84+I91+I95+I101)</f>
        <v>0</v>
      </c>
    </row>
    <row r="62" spans="1:11" ht="15.75" x14ac:dyDescent="0.3">
      <c r="A62" s="66" t="s">
        <v>33</v>
      </c>
      <c r="B62" s="66"/>
      <c r="C62" s="97" t="s">
        <v>34</v>
      </c>
      <c r="D62" s="97"/>
      <c r="E62" s="97"/>
      <c r="F62" s="5"/>
      <c r="G62" s="5"/>
      <c r="H62" s="5"/>
      <c r="I62" s="5"/>
    </row>
    <row r="63" spans="1:11" x14ac:dyDescent="0.25">
      <c r="A63" s="148" t="s">
        <v>30</v>
      </c>
      <c r="B63" s="148"/>
      <c r="C63" s="148"/>
      <c r="D63" s="148"/>
      <c r="E63" s="148"/>
      <c r="F63" s="148" t="s">
        <v>32</v>
      </c>
      <c r="G63" s="148"/>
      <c r="H63" s="6" t="s">
        <v>31</v>
      </c>
      <c r="I63" s="6" t="s">
        <v>0</v>
      </c>
    </row>
    <row r="64" spans="1:11" ht="28.5" customHeight="1" x14ac:dyDescent="0.25">
      <c r="A64" s="7">
        <v>9014</v>
      </c>
      <c r="B64" s="7" t="s">
        <v>36</v>
      </c>
      <c r="C64" s="149" t="s">
        <v>39</v>
      </c>
      <c r="D64" s="150"/>
      <c r="E64" s="151"/>
      <c r="F64" s="152">
        <v>25</v>
      </c>
      <c r="G64" s="152"/>
      <c r="H64" s="31"/>
      <c r="I64" s="33">
        <f>F64*H64</f>
        <v>0</v>
      </c>
      <c r="K64" s="40"/>
    </row>
    <row r="65" spans="1:9" ht="19.5" customHeight="1" x14ac:dyDescent="0.25">
      <c r="A65" s="153" t="s">
        <v>35</v>
      </c>
      <c r="B65" s="153"/>
      <c r="C65" s="153"/>
      <c r="D65" s="153"/>
      <c r="E65" s="153"/>
      <c r="F65" s="153"/>
      <c r="G65" s="153"/>
      <c r="H65" s="153"/>
      <c r="I65" s="153"/>
    </row>
    <row r="66" spans="1:9" x14ac:dyDescent="0.25">
      <c r="A66" s="8"/>
      <c r="B66" s="8"/>
      <c r="C66" s="8"/>
      <c r="D66" s="8"/>
      <c r="E66" s="8"/>
      <c r="F66" s="8"/>
      <c r="G66" s="8"/>
      <c r="H66" s="8"/>
      <c r="I66" s="8"/>
    </row>
    <row r="67" spans="1:9" ht="15.75" x14ac:dyDescent="0.3">
      <c r="A67" s="66" t="s">
        <v>30</v>
      </c>
      <c r="B67" s="66"/>
      <c r="C67" s="66"/>
      <c r="D67" s="66"/>
      <c r="E67" s="66"/>
      <c r="F67" s="66" t="s">
        <v>32</v>
      </c>
      <c r="G67" s="66"/>
      <c r="H67" s="3" t="s">
        <v>31</v>
      </c>
      <c r="I67" s="3" t="s">
        <v>0</v>
      </c>
    </row>
    <row r="68" spans="1:9" ht="26.25" customHeight="1" x14ac:dyDescent="0.25">
      <c r="A68" s="7">
        <v>9022</v>
      </c>
      <c r="B68" s="7" t="s">
        <v>37</v>
      </c>
      <c r="C68" s="157" t="s">
        <v>38</v>
      </c>
      <c r="D68" s="157"/>
      <c r="E68" s="157"/>
      <c r="F68" s="155">
        <v>50</v>
      </c>
      <c r="G68" s="155"/>
      <c r="H68" s="32"/>
      <c r="I68" s="10">
        <f>F68*H68</f>
        <v>0</v>
      </c>
    </row>
    <row r="69" spans="1:9" ht="40.5" customHeight="1" x14ac:dyDescent="0.25">
      <c r="A69" s="158" t="s">
        <v>40</v>
      </c>
      <c r="B69" s="158"/>
      <c r="C69" s="158"/>
      <c r="D69" s="158"/>
      <c r="E69" s="158"/>
      <c r="F69" s="158"/>
      <c r="G69" s="158"/>
      <c r="H69" s="158"/>
      <c r="I69" s="158"/>
    </row>
    <row r="71" spans="1:9" ht="15.75" x14ac:dyDescent="0.3">
      <c r="A71" s="66" t="s">
        <v>30</v>
      </c>
      <c r="B71" s="66"/>
      <c r="C71" s="66"/>
      <c r="D71" s="66"/>
      <c r="E71" s="66"/>
      <c r="F71" s="66" t="s">
        <v>32</v>
      </c>
      <c r="G71" s="66"/>
      <c r="H71" s="3" t="s">
        <v>31</v>
      </c>
      <c r="I71" s="3" t="s">
        <v>0</v>
      </c>
    </row>
    <row r="72" spans="1:9" ht="15" customHeight="1" x14ac:dyDescent="0.25">
      <c r="A72" s="7" t="s">
        <v>41</v>
      </c>
      <c r="B72" s="7" t="s">
        <v>42</v>
      </c>
      <c r="C72" s="118" t="s">
        <v>43</v>
      </c>
      <c r="D72" s="119"/>
      <c r="E72" s="120"/>
      <c r="F72" s="155">
        <v>15</v>
      </c>
      <c r="G72" s="155"/>
      <c r="H72" s="32"/>
      <c r="I72" s="10">
        <f>F72*H72</f>
        <v>0</v>
      </c>
    </row>
    <row r="73" spans="1:9" ht="30" customHeight="1" x14ac:dyDescent="0.25">
      <c r="A73" s="156" t="s">
        <v>44</v>
      </c>
      <c r="B73" s="156"/>
      <c r="C73" s="156"/>
      <c r="D73" s="156"/>
      <c r="E73" s="156"/>
      <c r="F73" s="156"/>
      <c r="G73" s="156"/>
      <c r="H73" s="156"/>
      <c r="I73" s="156"/>
    </row>
    <row r="75" spans="1:9" ht="15.75" x14ac:dyDescent="0.3">
      <c r="A75" s="66" t="s">
        <v>30</v>
      </c>
      <c r="B75" s="66"/>
      <c r="C75" s="66"/>
      <c r="D75" s="66"/>
      <c r="E75" s="66"/>
      <c r="F75" s="66" t="s">
        <v>32</v>
      </c>
      <c r="G75" s="66"/>
      <c r="H75" s="3" t="s">
        <v>31</v>
      </c>
      <c r="I75" s="3" t="s">
        <v>0</v>
      </c>
    </row>
    <row r="76" spans="1:9" x14ac:dyDescent="0.25">
      <c r="A76" s="7">
        <v>9055</v>
      </c>
      <c r="B76" s="7" t="s">
        <v>42</v>
      </c>
      <c r="C76" s="118" t="s">
        <v>45</v>
      </c>
      <c r="D76" s="119"/>
      <c r="E76" s="120"/>
      <c r="F76" s="121">
        <v>34.5</v>
      </c>
      <c r="G76" s="121"/>
      <c r="H76" s="32"/>
      <c r="I76" s="10">
        <f>F76*H76</f>
        <v>0</v>
      </c>
    </row>
    <row r="77" spans="1:9" ht="43.5" customHeight="1" x14ac:dyDescent="0.25">
      <c r="A77" s="156" t="s">
        <v>46</v>
      </c>
      <c r="B77" s="156"/>
      <c r="C77" s="156"/>
      <c r="D77" s="156"/>
      <c r="E77" s="156"/>
      <c r="F77" s="156"/>
      <c r="G77" s="156"/>
      <c r="H77" s="156"/>
      <c r="I77" s="156"/>
    </row>
    <row r="79" spans="1:9" ht="15.75" x14ac:dyDescent="0.3">
      <c r="A79" s="66" t="s">
        <v>30</v>
      </c>
      <c r="B79" s="66"/>
      <c r="C79" s="66"/>
      <c r="D79" s="66"/>
      <c r="E79" s="66"/>
      <c r="F79" s="66" t="s">
        <v>32</v>
      </c>
      <c r="G79" s="66"/>
      <c r="H79" s="3" t="s">
        <v>31</v>
      </c>
      <c r="I79" s="3" t="s">
        <v>0</v>
      </c>
    </row>
    <row r="80" spans="1:9" x14ac:dyDescent="0.25">
      <c r="A80" s="7" t="s">
        <v>47</v>
      </c>
      <c r="B80" s="7" t="s">
        <v>42</v>
      </c>
      <c r="C80" s="118" t="s">
        <v>48</v>
      </c>
      <c r="D80" s="119"/>
      <c r="E80" s="120"/>
      <c r="F80" s="121">
        <v>20</v>
      </c>
      <c r="G80" s="121"/>
      <c r="H80" s="32"/>
      <c r="I80" s="10">
        <f>F80*H80</f>
        <v>0</v>
      </c>
    </row>
    <row r="81" spans="1:15" ht="60.75" customHeight="1" x14ac:dyDescent="0.25">
      <c r="A81" s="156" t="s">
        <v>49</v>
      </c>
      <c r="B81" s="156"/>
      <c r="C81" s="156"/>
      <c r="D81" s="156"/>
      <c r="E81" s="156"/>
      <c r="F81" s="156"/>
      <c r="G81" s="156"/>
      <c r="H81" s="156"/>
      <c r="I81" s="156"/>
    </row>
    <row r="83" spans="1:15" ht="15.75" x14ac:dyDescent="0.3">
      <c r="A83" s="66" t="s">
        <v>30</v>
      </c>
      <c r="B83" s="66"/>
      <c r="C83" s="66"/>
      <c r="D83" s="66"/>
      <c r="E83" s="66"/>
      <c r="F83" s="66" t="s">
        <v>32</v>
      </c>
      <c r="G83" s="66"/>
      <c r="H83" s="3" t="s">
        <v>31</v>
      </c>
      <c r="I83" s="3" t="s">
        <v>0</v>
      </c>
    </row>
    <row r="84" spans="1:15" ht="28.5" x14ac:dyDescent="0.25">
      <c r="A84" s="7" t="s">
        <v>50</v>
      </c>
      <c r="B84" s="7" t="s">
        <v>37</v>
      </c>
      <c r="C84" s="118" t="s">
        <v>51</v>
      </c>
      <c r="D84" s="119"/>
      <c r="E84" s="120"/>
      <c r="F84" s="121">
        <v>100</v>
      </c>
      <c r="G84" s="121"/>
      <c r="H84" s="32"/>
      <c r="I84" s="10">
        <f>F84*H84</f>
        <v>0</v>
      </c>
    </row>
    <row r="85" spans="1:15" x14ac:dyDescent="0.25">
      <c r="A85" s="158" t="s">
        <v>52</v>
      </c>
      <c r="B85" s="158"/>
      <c r="C85" s="158"/>
      <c r="D85" s="158"/>
      <c r="E85" s="158"/>
      <c r="F85" s="158"/>
      <c r="G85" s="158"/>
      <c r="H85" s="158"/>
      <c r="I85" s="158"/>
    </row>
    <row r="86" spans="1:15" ht="15" customHeight="1" x14ac:dyDescent="0.25">
      <c r="A86" s="158"/>
      <c r="B86" s="158"/>
      <c r="C86" s="158"/>
      <c r="D86" s="158"/>
      <c r="E86" s="158"/>
      <c r="F86" s="158"/>
      <c r="G86" s="158"/>
      <c r="H86" s="158"/>
      <c r="I86" s="158"/>
    </row>
    <row r="88" spans="1:15" ht="15.75" x14ac:dyDescent="0.3">
      <c r="A88" s="66" t="s">
        <v>53</v>
      </c>
      <c r="B88" s="66"/>
      <c r="C88" s="97" t="s">
        <v>54</v>
      </c>
      <c r="D88" s="97"/>
      <c r="E88" s="97"/>
    </row>
    <row r="90" spans="1:15" ht="15.75" x14ac:dyDescent="0.3">
      <c r="A90" s="66" t="s">
        <v>30</v>
      </c>
      <c r="B90" s="66"/>
      <c r="C90" s="66"/>
      <c r="D90" s="66"/>
      <c r="E90" s="66"/>
      <c r="F90" s="66" t="s">
        <v>32</v>
      </c>
      <c r="G90" s="66"/>
      <c r="H90" s="3" t="s">
        <v>31</v>
      </c>
      <c r="I90" s="3" t="s">
        <v>0</v>
      </c>
    </row>
    <row r="91" spans="1:15" x14ac:dyDescent="0.25">
      <c r="A91" s="7" t="s">
        <v>56</v>
      </c>
      <c r="B91" s="7" t="s">
        <v>55</v>
      </c>
      <c r="C91" s="118" t="s">
        <v>54</v>
      </c>
      <c r="D91" s="119"/>
      <c r="E91" s="120"/>
      <c r="F91" s="121">
        <v>1</v>
      </c>
      <c r="G91" s="121"/>
      <c r="H91" s="32"/>
      <c r="I91" s="10">
        <f>F91*H91</f>
        <v>0</v>
      </c>
    </row>
    <row r="92" spans="1:15" ht="73.5" customHeight="1" x14ac:dyDescent="0.25">
      <c r="A92" s="158" t="s">
        <v>57</v>
      </c>
      <c r="B92" s="158"/>
      <c r="C92" s="158"/>
      <c r="D92" s="158"/>
      <c r="E92" s="158"/>
      <c r="F92" s="158"/>
      <c r="G92" s="158"/>
      <c r="H92" s="158"/>
      <c r="I92" s="158"/>
      <c r="O92" s="12"/>
    </row>
    <row r="94" spans="1:15" ht="15.75" x14ac:dyDescent="0.3">
      <c r="A94" s="66" t="s">
        <v>30</v>
      </c>
      <c r="B94" s="66"/>
      <c r="C94" s="66"/>
      <c r="D94" s="66"/>
      <c r="E94" s="66"/>
      <c r="F94" s="66" t="s">
        <v>32</v>
      </c>
      <c r="G94" s="66"/>
      <c r="H94" s="3" t="s">
        <v>31</v>
      </c>
      <c r="I94" s="3" t="s">
        <v>0</v>
      </c>
    </row>
    <row r="95" spans="1:15" x14ac:dyDescent="0.25">
      <c r="A95" s="7" t="s">
        <v>58</v>
      </c>
      <c r="B95" s="7" t="s">
        <v>37</v>
      </c>
      <c r="C95" s="118" t="s">
        <v>59</v>
      </c>
      <c r="D95" s="119"/>
      <c r="E95" s="120"/>
      <c r="F95" s="121">
        <v>24.75</v>
      </c>
      <c r="G95" s="121"/>
      <c r="H95" s="32"/>
      <c r="I95" s="10">
        <f>F95*H95</f>
        <v>0</v>
      </c>
    </row>
    <row r="96" spans="1:15" ht="30" customHeight="1" x14ac:dyDescent="0.25">
      <c r="A96" s="158" t="s">
        <v>60</v>
      </c>
      <c r="B96" s="158"/>
      <c r="C96" s="158"/>
      <c r="D96" s="158"/>
      <c r="E96" s="158"/>
      <c r="F96" s="158"/>
      <c r="G96" s="158"/>
      <c r="H96" s="158"/>
      <c r="I96" s="158"/>
    </row>
    <row r="97" spans="1:9" x14ac:dyDescent="0.25">
      <c r="A97" s="11"/>
    </row>
    <row r="98" spans="1:9" ht="15.75" x14ac:dyDescent="0.3">
      <c r="A98" s="66" t="s">
        <v>61</v>
      </c>
      <c r="B98" s="66"/>
      <c r="C98" s="97" t="s">
        <v>62</v>
      </c>
      <c r="D98" s="97"/>
      <c r="E98" s="97"/>
    </row>
    <row r="100" spans="1:9" ht="15.75" x14ac:dyDescent="0.3">
      <c r="A100" s="66" t="s">
        <v>30</v>
      </c>
      <c r="B100" s="66"/>
      <c r="C100" s="66"/>
      <c r="D100" s="66"/>
      <c r="E100" s="66"/>
      <c r="F100" s="66" t="s">
        <v>32</v>
      </c>
      <c r="G100" s="66"/>
      <c r="H100" s="3" t="s">
        <v>31</v>
      </c>
      <c r="I100" s="3" t="s">
        <v>0</v>
      </c>
    </row>
    <row r="101" spans="1:9" x14ac:dyDescent="0.25">
      <c r="A101" s="7" t="s">
        <v>63</v>
      </c>
      <c r="B101" s="7" t="s">
        <v>42</v>
      </c>
      <c r="C101" s="118" t="s">
        <v>64</v>
      </c>
      <c r="D101" s="119"/>
      <c r="E101" s="120"/>
      <c r="F101" s="121">
        <v>0.5</v>
      </c>
      <c r="G101" s="121"/>
      <c r="H101" s="32"/>
      <c r="I101" s="10">
        <f>F101*H101</f>
        <v>0</v>
      </c>
    </row>
    <row r="102" spans="1:9" ht="39" customHeight="1" x14ac:dyDescent="0.25">
      <c r="A102" s="158" t="s">
        <v>65</v>
      </c>
      <c r="B102" s="158"/>
      <c r="C102" s="158"/>
      <c r="D102" s="158"/>
      <c r="E102" s="158"/>
      <c r="F102" s="158"/>
      <c r="G102" s="158"/>
      <c r="H102" s="158"/>
      <c r="I102" s="158"/>
    </row>
    <row r="103" spans="1:9" x14ac:dyDescent="0.25">
      <c r="A103" s="13"/>
    </row>
    <row r="104" spans="1:9" ht="15.75" x14ac:dyDescent="0.3">
      <c r="A104" s="64" t="s">
        <v>66</v>
      </c>
      <c r="B104" s="64"/>
      <c r="C104" s="65" t="s">
        <v>67</v>
      </c>
      <c r="D104" s="65"/>
      <c r="E104" s="65"/>
      <c r="F104" s="65"/>
      <c r="G104" s="65"/>
      <c r="H104" s="65"/>
      <c r="I104" s="14">
        <f>SUM(I108+I113+I117+I121+I125+I129+I133+I139+I143+I147+I152+I157+I164+I178++I182+I187+I191+I195+I199+I203+I207+I172)</f>
        <v>0</v>
      </c>
    </row>
    <row r="105" spans="1:9" ht="15.75" x14ac:dyDescent="0.3">
      <c r="A105" s="66" t="s">
        <v>68</v>
      </c>
      <c r="B105" s="66"/>
      <c r="C105" s="97" t="s">
        <v>69</v>
      </c>
      <c r="D105" s="97"/>
      <c r="E105" s="97"/>
      <c r="I105" s="28">
        <f>I108+I113+I121+I125+I129+I133+I117</f>
        <v>0</v>
      </c>
    </row>
    <row r="107" spans="1:9" ht="15.75" x14ac:dyDescent="0.3">
      <c r="A107" s="66" t="s">
        <v>30</v>
      </c>
      <c r="B107" s="66"/>
      <c r="C107" s="66"/>
      <c r="D107" s="66"/>
      <c r="E107" s="66"/>
      <c r="F107" s="66" t="s">
        <v>32</v>
      </c>
      <c r="G107" s="66"/>
      <c r="H107" s="3" t="s">
        <v>31</v>
      </c>
      <c r="I107" s="3" t="s">
        <v>0</v>
      </c>
    </row>
    <row r="108" spans="1:9" ht="27.75" customHeight="1" x14ac:dyDescent="0.25">
      <c r="A108" s="7" t="s">
        <v>70</v>
      </c>
      <c r="B108" s="7" t="s">
        <v>37</v>
      </c>
      <c r="C108" s="118" t="s">
        <v>71</v>
      </c>
      <c r="D108" s="119"/>
      <c r="E108" s="120"/>
      <c r="F108" s="121">
        <v>30.75</v>
      </c>
      <c r="G108" s="121"/>
      <c r="H108" s="32"/>
      <c r="I108" s="10">
        <f>F108*H108</f>
        <v>0</v>
      </c>
    </row>
    <row r="109" spans="1:9" x14ac:dyDescent="0.25">
      <c r="A109" s="158" t="s">
        <v>72</v>
      </c>
      <c r="B109" s="158"/>
      <c r="C109" s="158"/>
      <c r="D109" s="158"/>
      <c r="E109" s="158"/>
      <c r="F109" s="158"/>
      <c r="G109" s="158"/>
      <c r="H109" s="158"/>
      <c r="I109" s="158"/>
    </row>
    <row r="110" spans="1:9" ht="90.75" customHeight="1" x14ac:dyDescent="0.25">
      <c r="A110" s="158"/>
      <c r="B110" s="158"/>
      <c r="C110" s="158"/>
      <c r="D110" s="158"/>
      <c r="E110" s="158"/>
      <c r="F110" s="158"/>
      <c r="G110" s="158"/>
      <c r="H110" s="158"/>
      <c r="I110" s="158"/>
    </row>
    <row r="112" spans="1:9" ht="15.75" x14ac:dyDescent="0.3">
      <c r="A112" s="66" t="s">
        <v>30</v>
      </c>
      <c r="B112" s="66"/>
      <c r="C112" s="66"/>
      <c r="D112" s="66"/>
      <c r="E112" s="66"/>
      <c r="F112" s="66" t="s">
        <v>32</v>
      </c>
      <c r="G112" s="66"/>
      <c r="H112" s="3" t="s">
        <v>31</v>
      </c>
      <c r="I112" s="3" t="s">
        <v>0</v>
      </c>
    </row>
    <row r="113" spans="1:9" x14ac:dyDescent="0.25">
      <c r="A113" s="7" t="s">
        <v>73</v>
      </c>
      <c r="B113" s="7" t="s">
        <v>37</v>
      </c>
      <c r="C113" s="118" t="s">
        <v>74</v>
      </c>
      <c r="D113" s="119"/>
      <c r="E113" s="120"/>
      <c r="F113" s="121">
        <v>8.93</v>
      </c>
      <c r="G113" s="121"/>
      <c r="H113" s="32"/>
      <c r="I113" s="10">
        <f>F113*H113</f>
        <v>0</v>
      </c>
    </row>
    <row r="114" spans="1:9" ht="170.25" customHeight="1" x14ac:dyDescent="0.25">
      <c r="A114" s="159" t="s">
        <v>75</v>
      </c>
      <c r="B114" s="159"/>
      <c r="C114" s="159"/>
      <c r="D114" s="159"/>
      <c r="E114" s="159"/>
      <c r="F114" s="159"/>
      <c r="G114" s="159"/>
      <c r="H114" s="159"/>
      <c r="I114" s="159"/>
    </row>
    <row r="115" spans="1:9" ht="14.25" customHeight="1" x14ac:dyDescent="0.25"/>
    <row r="116" spans="1:9" ht="15.75" x14ac:dyDescent="0.3">
      <c r="A116" s="160" t="s">
        <v>30</v>
      </c>
      <c r="B116" s="160"/>
      <c r="C116" s="160"/>
      <c r="D116" s="160"/>
      <c r="E116" s="160"/>
      <c r="F116" s="160" t="s">
        <v>32</v>
      </c>
      <c r="G116" s="160"/>
      <c r="H116" s="39" t="s">
        <v>31</v>
      </c>
      <c r="I116" s="38" t="s">
        <v>0</v>
      </c>
    </row>
    <row r="117" spans="1:9" x14ac:dyDescent="0.25">
      <c r="A117" s="7" t="s">
        <v>76</v>
      </c>
      <c r="B117" s="7" t="s">
        <v>77</v>
      </c>
      <c r="C117" s="118" t="s">
        <v>78</v>
      </c>
      <c r="D117" s="119"/>
      <c r="E117" s="120"/>
      <c r="F117" s="121">
        <v>22.3</v>
      </c>
      <c r="G117" s="121"/>
      <c r="H117" s="32"/>
      <c r="I117" s="37">
        <f>F117*H117</f>
        <v>0</v>
      </c>
    </row>
    <row r="118" spans="1:9" ht="46.5" customHeight="1" x14ac:dyDescent="0.25">
      <c r="A118" s="158" t="s">
        <v>79</v>
      </c>
      <c r="B118" s="158"/>
      <c r="C118" s="158"/>
      <c r="D118" s="158"/>
      <c r="E118" s="158"/>
      <c r="F118" s="158"/>
      <c r="G118" s="158"/>
      <c r="H118" s="158"/>
      <c r="I118" s="158"/>
    </row>
    <row r="119" spans="1:9" x14ac:dyDescent="0.25">
      <c r="A119" s="9"/>
    </row>
    <row r="120" spans="1:9" ht="15.75" x14ac:dyDescent="0.3">
      <c r="A120" s="66" t="s">
        <v>30</v>
      </c>
      <c r="B120" s="66"/>
      <c r="C120" s="66"/>
      <c r="D120" s="66"/>
      <c r="E120" s="66"/>
      <c r="F120" s="66" t="s">
        <v>32</v>
      </c>
      <c r="G120" s="66"/>
      <c r="H120" s="3" t="s">
        <v>31</v>
      </c>
      <c r="I120" s="3" t="s">
        <v>0</v>
      </c>
    </row>
    <row r="121" spans="1:9" ht="28.5" customHeight="1" x14ac:dyDescent="0.25">
      <c r="A121" s="7" t="s">
        <v>80</v>
      </c>
      <c r="B121" s="7" t="s">
        <v>37</v>
      </c>
      <c r="C121" s="118" t="s">
        <v>81</v>
      </c>
      <c r="D121" s="119"/>
      <c r="E121" s="120"/>
      <c r="F121" s="121">
        <v>8.93</v>
      </c>
      <c r="G121" s="121"/>
      <c r="H121" s="32"/>
      <c r="I121" s="10">
        <f>F121*H121</f>
        <v>0</v>
      </c>
    </row>
    <row r="122" spans="1:9" ht="84" customHeight="1" x14ac:dyDescent="0.25">
      <c r="A122" s="162" t="s">
        <v>82</v>
      </c>
      <c r="B122" s="162"/>
      <c r="C122" s="162"/>
      <c r="D122" s="162"/>
      <c r="E122" s="162"/>
      <c r="F122" s="162"/>
      <c r="G122" s="162"/>
      <c r="H122" s="162"/>
      <c r="I122" s="162"/>
    </row>
    <row r="124" spans="1:9" ht="15.75" x14ac:dyDescent="0.3">
      <c r="A124" s="66" t="s">
        <v>30</v>
      </c>
      <c r="B124" s="66"/>
      <c r="C124" s="66"/>
      <c r="D124" s="66"/>
      <c r="E124" s="66"/>
      <c r="F124" s="66" t="s">
        <v>32</v>
      </c>
      <c r="G124" s="66"/>
      <c r="H124" s="3" t="s">
        <v>31</v>
      </c>
      <c r="I124" s="3" t="s">
        <v>0</v>
      </c>
    </row>
    <row r="125" spans="1:9" x14ac:dyDescent="0.25">
      <c r="A125" s="7" t="s">
        <v>83</v>
      </c>
      <c r="B125" s="7" t="s">
        <v>37</v>
      </c>
      <c r="C125" s="118" t="s">
        <v>84</v>
      </c>
      <c r="D125" s="119"/>
      <c r="E125" s="120"/>
      <c r="F125" s="121">
        <v>8.93</v>
      </c>
      <c r="G125" s="121"/>
      <c r="H125" s="32"/>
      <c r="I125" s="10">
        <f>F125*H125</f>
        <v>0</v>
      </c>
    </row>
    <row r="126" spans="1:9" ht="45.75" customHeight="1" x14ac:dyDescent="0.25">
      <c r="A126" s="162" t="s">
        <v>85</v>
      </c>
      <c r="B126" s="162"/>
      <c r="C126" s="162"/>
      <c r="D126" s="162"/>
      <c r="E126" s="162"/>
      <c r="F126" s="162"/>
      <c r="G126" s="162"/>
      <c r="H126" s="162"/>
      <c r="I126" s="162"/>
    </row>
    <row r="128" spans="1:9" ht="15.75" x14ac:dyDescent="0.3">
      <c r="A128" s="66" t="s">
        <v>30</v>
      </c>
      <c r="B128" s="66"/>
      <c r="C128" s="66"/>
      <c r="D128" s="66"/>
      <c r="E128" s="66"/>
      <c r="F128" s="66" t="s">
        <v>32</v>
      </c>
      <c r="G128" s="66"/>
      <c r="H128" s="3" t="s">
        <v>31</v>
      </c>
      <c r="I128" s="3" t="s">
        <v>0</v>
      </c>
    </row>
    <row r="129" spans="1:11" x14ac:dyDescent="0.25">
      <c r="A129" s="7" t="s">
        <v>86</v>
      </c>
      <c r="B129" s="7" t="s">
        <v>37</v>
      </c>
      <c r="C129" s="118" t="s">
        <v>87</v>
      </c>
      <c r="D129" s="119"/>
      <c r="E129" s="120"/>
      <c r="F129" s="121">
        <v>8.93</v>
      </c>
      <c r="G129" s="121"/>
      <c r="H129" s="32"/>
      <c r="I129" s="10">
        <f>F129*H129</f>
        <v>0</v>
      </c>
    </row>
    <row r="130" spans="1:11" ht="91.5" customHeight="1" x14ac:dyDescent="0.25">
      <c r="A130" s="161" t="s">
        <v>88</v>
      </c>
      <c r="B130" s="161"/>
      <c r="C130" s="161"/>
      <c r="D130" s="161"/>
      <c r="E130" s="161"/>
      <c r="F130" s="161"/>
      <c r="G130" s="161"/>
      <c r="H130" s="161"/>
      <c r="I130" s="161"/>
    </row>
    <row r="132" spans="1:11" ht="15.75" x14ac:dyDescent="0.3">
      <c r="A132" s="66" t="s">
        <v>30</v>
      </c>
      <c r="B132" s="66"/>
      <c r="C132" s="66"/>
      <c r="D132" s="66"/>
      <c r="E132" s="66"/>
      <c r="F132" s="66" t="s">
        <v>32</v>
      </c>
      <c r="G132" s="66"/>
      <c r="H132" s="3" t="s">
        <v>31</v>
      </c>
      <c r="I132" s="3" t="s">
        <v>0</v>
      </c>
    </row>
    <row r="133" spans="1:11" x14ac:dyDescent="0.25">
      <c r="A133" s="7" t="s">
        <v>89</v>
      </c>
      <c r="B133" s="7" t="s">
        <v>77</v>
      </c>
      <c r="C133" s="118" t="s">
        <v>90</v>
      </c>
      <c r="D133" s="119"/>
      <c r="E133" s="120"/>
      <c r="F133" s="121">
        <v>12.3</v>
      </c>
      <c r="G133" s="121"/>
      <c r="H133" s="32"/>
      <c r="I133" s="10">
        <f>F133*H133</f>
        <v>0</v>
      </c>
    </row>
    <row r="134" spans="1:11" ht="31.5" customHeight="1" x14ac:dyDescent="0.25">
      <c r="A134" s="163" t="s">
        <v>91</v>
      </c>
      <c r="B134" s="163"/>
      <c r="C134" s="163"/>
      <c r="D134" s="163"/>
      <c r="E134" s="163"/>
      <c r="F134" s="163"/>
      <c r="G134" s="163"/>
      <c r="H134" s="163"/>
      <c r="I134" s="163"/>
    </row>
    <row r="136" spans="1:11" ht="15.75" x14ac:dyDescent="0.3">
      <c r="A136" s="66" t="s">
        <v>92</v>
      </c>
      <c r="B136" s="66"/>
      <c r="C136" s="97" t="s">
        <v>93</v>
      </c>
      <c r="D136" s="97"/>
      <c r="E136" s="97"/>
    </row>
    <row r="137" spans="1:11" x14ac:dyDescent="0.25">
      <c r="K137" s="28"/>
    </row>
    <row r="138" spans="1:11" ht="15.75" x14ac:dyDescent="0.3">
      <c r="A138" s="66" t="s">
        <v>30</v>
      </c>
      <c r="B138" s="66"/>
      <c r="C138" s="66"/>
      <c r="D138" s="66"/>
      <c r="E138" s="66"/>
      <c r="F138" s="66" t="s">
        <v>32</v>
      </c>
      <c r="G138" s="66"/>
      <c r="H138" s="3" t="s">
        <v>31</v>
      </c>
      <c r="I138" s="3" t="s">
        <v>0</v>
      </c>
    </row>
    <row r="139" spans="1:11" ht="27.75" customHeight="1" x14ac:dyDescent="0.25">
      <c r="A139" s="7" t="s">
        <v>94</v>
      </c>
      <c r="B139" s="7" t="s">
        <v>37</v>
      </c>
      <c r="C139" s="118" t="s">
        <v>95</v>
      </c>
      <c r="D139" s="119"/>
      <c r="E139" s="120"/>
      <c r="F139" s="121">
        <v>4.9400000000000004</v>
      </c>
      <c r="G139" s="121"/>
      <c r="H139" s="32"/>
      <c r="I139" s="10">
        <f>F139*H139</f>
        <v>0</v>
      </c>
    </row>
    <row r="140" spans="1:11" ht="32.25" customHeight="1" x14ac:dyDescent="0.25">
      <c r="A140" s="156" t="s">
        <v>96</v>
      </c>
      <c r="B140" s="156"/>
      <c r="C140" s="156"/>
      <c r="D140" s="156"/>
      <c r="E140" s="156"/>
      <c r="F140" s="156"/>
      <c r="G140" s="156"/>
      <c r="H140" s="156"/>
      <c r="I140" s="156"/>
    </row>
    <row r="142" spans="1:11" ht="15.75" x14ac:dyDescent="0.3">
      <c r="A142" s="66" t="s">
        <v>30</v>
      </c>
      <c r="B142" s="66"/>
      <c r="C142" s="66"/>
      <c r="D142" s="66"/>
      <c r="E142" s="66"/>
      <c r="F142" s="66" t="s">
        <v>32</v>
      </c>
      <c r="G142" s="66"/>
      <c r="H142" s="3" t="s">
        <v>31</v>
      </c>
      <c r="I142" s="3" t="s">
        <v>0</v>
      </c>
    </row>
    <row r="143" spans="1:11" x14ac:dyDescent="0.25">
      <c r="A143" s="7" t="s">
        <v>97</v>
      </c>
      <c r="B143" s="7" t="s">
        <v>55</v>
      </c>
      <c r="C143" s="118" t="s">
        <v>98</v>
      </c>
      <c r="D143" s="119"/>
      <c r="E143" s="120"/>
      <c r="F143" s="121">
        <v>1</v>
      </c>
      <c r="G143" s="121"/>
      <c r="H143" s="32"/>
      <c r="I143" s="10">
        <f>F143*H143</f>
        <v>0</v>
      </c>
    </row>
    <row r="144" spans="1:11" ht="70.5" customHeight="1" x14ac:dyDescent="0.25">
      <c r="A144" s="158" t="s">
        <v>99</v>
      </c>
      <c r="B144" s="158"/>
      <c r="C144" s="158"/>
      <c r="D144" s="158"/>
      <c r="E144" s="158"/>
      <c r="F144" s="158"/>
      <c r="G144" s="158"/>
      <c r="H144" s="158"/>
      <c r="I144" s="158"/>
    </row>
    <row r="146" spans="1:9" ht="15.75" x14ac:dyDescent="0.3">
      <c r="A146" s="66" t="s">
        <v>30</v>
      </c>
      <c r="B146" s="66"/>
      <c r="C146" s="66"/>
      <c r="D146" s="66"/>
      <c r="E146" s="66"/>
      <c r="F146" s="66" t="s">
        <v>32</v>
      </c>
      <c r="G146" s="66"/>
      <c r="H146" s="3" t="s">
        <v>31</v>
      </c>
      <c r="I146" s="3" t="s">
        <v>0</v>
      </c>
    </row>
    <row r="147" spans="1:9" x14ac:dyDescent="0.25">
      <c r="A147" s="7" t="s">
        <v>100</v>
      </c>
      <c r="B147" s="7" t="s">
        <v>55</v>
      </c>
      <c r="C147" s="118" t="s">
        <v>101</v>
      </c>
      <c r="D147" s="119"/>
      <c r="E147" s="120"/>
      <c r="F147" s="121">
        <v>1</v>
      </c>
      <c r="G147" s="121"/>
      <c r="H147" s="32"/>
      <c r="I147" s="10">
        <f>F147*H147</f>
        <v>0</v>
      </c>
    </row>
    <row r="148" spans="1:9" x14ac:dyDescent="0.25">
      <c r="A148" s="158" t="s">
        <v>102</v>
      </c>
      <c r="B148" s="158"/>
      <c r="C148" s="158"/>
      <c r="D148" s="158"/>
      <c r="E148" s="158"/>
      <c r="F148" s="158"/>
      <c r="G148" s="158"/>
      <c r="H148" s="158"/>
      <c r="I148" s="158"/>
    </row>
    <row r="149" spans="1:9" ht="69.75" customHeight="1" x14ac:dyDescent="0.25">
      <c r="A149" s="158"/>
      <c r="B149" s="158"/>
      <c r="C149" s="158"/>
      <c r="D149" s="158"/>
      <c r="E149" s="158"/>
      <c r="F149" s="158"/>
      <c r="G149" s="158"/>
      <c r="H149" s="158"/>
      <c r="I149" s="158"/>
    </row>
    <row r="151" spans="1:9" ht="15.75" x14ac:dyDescent="0.3">
      <c r="A151" s="66" t="s">
        <v>30</v>
      </c>
      <c r="B151" s="66"/>
      <c r="C151" s="66"/>
      <c r="D151" s="66"/>
      <c r="E151" s="66"/>
      <c r="F151" s="66" t="s">
        <v>32</v>
      </c>
      <c r="G151" s="66"/>
      <c r="H151" s="3" t="s">
        <v>31</v>
      </c>
      <c r="I151" s="3" t="s">
        <v>0</v>
      </c>
    </row>
    <row r="152" spans="1:9" x14ac:dyDescent="0.25">
      <c r="A152" s="7" t="s">
        <v>103</v>
      </c>
      <c r="B152" s="7" t="s">
        <v>55</v>
      </c>
      <c r="C152" s="118" t="s">
        <v>101</v>
      </c>
      <c r="D152" s="119"/>
      <c r="E152" s="120"/>
      <c r="F152" s="121">
        <v>1</v>
      </c>
      <c r="G152" s="121"/>
      <c r="H152" s="32"/>
      <c r="I152" s="10">
        <f>F152*H152</f>
        <v>0</v>
      </c>
    </row>
    <row r="153" spans="1:9" x14ac:dyDescent="0.25">
      <c r="A153" s="158" t="s">
        <v>104</v>
      </c>
      <c r="B153" s="158"/>
      <c r="C153" s="158"/>
      <c r="D153" s="158"/>
      <c r="E153" s="158"/>
      <c r="F153" s="158"/>
      <c r="G153" s="158"/>
      <c r="H153" s="158"/>
      <c r="I153" s="158"/>
    </row>
    <row r="154" spans="1:9" ht="85.5" customHeight="1" x14ac:dyDescent="0.25">
      <c r="A154" s="158"/>
      <c r="B154" s="158"/>
      <c r="C154" s="158"/>
      <c r="D154" s="158"/>
      <c r="E154" s="158"/>
      <c r="F154" s="158"/>
      <c r="G154" s="158"/>
      <c r="H154" s="158"/>
      <c r="I154" s="158"/>
    </row>
    <row r="156" spans="1:9" ht="15.75" x14ac:dyDescent="0.3">
      <c r="A156" s="66" t="s">
        <v>30</v>
      </c>
      <c r="B156" s="66"/>
      <c r="C156" s="66"/>
      <c r="D156" s="66"/>
      <c r="E156" s="66"/>
      <c r="F156" s="66" t="s">
        <v>32</v>
      </c>
      <c r="G156" s="66"/>
      <c r="H156" s="3" t="s">
        <v>31</v>
      </c>
      <c r="I156" s="3" t="s">
        <v>0</v>
      </c>
    </row>
    <row r="157" spans="1:9" x14ac:dyDescent="0.25">
      <c r="A157" s="7" t="s">
        <v>105</v>
      </c>
      <c r="B157" s="7" t="s">
        <v>37</v>
      </c>
      <c r="C157" s="118" t="s">
        <v>106</v>
      </c>
      <c r="D157" s="119"/>
      <c r="E157" s="120"/>
      <c r="F157" s="121">
        <v>3.2</v>
      </c>
      <c r="G157" s="121"/>
      <c r="H157" s="32"/>
      <c r="I157" s="10">
        <f>F157*H157</f>
        <v>0</v>
      </c>
    </row>
    <row r="158" spans="1:9" ht="66" customHeight="1" x14ac:dyDescent="0.25">
      <c r="A158" s="158" t="s">
        <v>107</v>
      </c>
      <c r="B158" s="158"/>
      <c r="C158" s="158"/>
      <c r="D158" s="158"/>
      <c r="E158" s="158"/>
      <c r="F158" s="158"/>
      <c r="G158" s="158"/>
      <c r="H158" s="158"/>
      <c r="I158" s="158"/>
    </row>
    <row r="159" spans="1:9" x14ac:dyDescent="0.25">
      <c r="A159" s="9"/>
    </row>
    <row r="160" spans="1:9" ht="15.75" x14ac:dyDescent="0.3">
      <c r="A160" s="97" t="s">
        <v>108</v>
      </c>
      <c r="B160" s="97"/>
      <c r="C160" s="97" t="s">
        <v>109</v>
      </c>
      <c r="D160" s="97"/>
      <c r="E160" s="97"/>
    </row>
    <row r="161" spans="1:10" ht="15.75" x14ac:dyDescent="0.3">
      <c r="A161" s="165"/>
      <c r="B161" s="165"/>
      <c r="C161" s="97" t="s">
        <v>110</v>
      </c>
      <c r="D161" s="97"/>
      <c r="E161" s="4" t="s">
        <v>111</v>
      </c>
      <c r="J161" s="28"/>
    </row>
    <row r="163" spans="1:10" ht="15.75" x14ac:dyDescent="0.3">
      <c r="A163" s="66" t="s">
        <v>30</v>
      </c>
      <c r="B163" s="66"/>
      <c r="C163" s="66"/>
      <c r="D163" s="66"/>
      <c r="E163" s="66"/>
      <c r="F163" s="66" t="s">
        <v>32</v>
      </c>
      <c r="G163" s="66"/>
      <c r="H163" s="3" t="s">
        <v>31</v>
      </c>
      <c r="I163" s="3" t="s">
        <v>0</v>
      </c>
    </row>
    <row r="164" spans="1:10" ht="28.5" customHeight="1" x14ac:dyDescent="0.25">
      <c r="A164" s="7" t="s">
        <v>112</v>
      </c>
      <c r="B164" s="7" t="s">
        <v>55</v>
      </c>
      <c r="C164" s="118" t="s">
        <v>113</v>
      </c>
      <c r="D164" s="119"/>
      <c r="E164" s="120"/>
      <c r="F164" s="121">
        <v>1</v>
      </c>
      <c r="G164" s="121"/>
      <c r="H164" s="32"/>
      <c r="I164" s="10">
        <f>F164*H164</f>
        <v>0</v>
      </c>
    </row>
    <row r="165" spans="1:10" x14ac:dyDescent="0.25">
      <c r="A165" s="158" t="s">
        <v>114</v>
      </c>
      <c r="B165" s="164"/>
      <c r="C165" s="164"/>
      <c r="D165" s="164"/>
      <c r="E165" s="164"/>
      <c r="F165" s="164"/>
      <c r="G165" s="164"/>
      <c r="H165" s="164"/>
      <c r="I165" s="164"/>
    </row>
    <row r="166" spans="1:10" x14ac:dyDescent="0.25">
      <c r="A166" s="164"/>
      <c r="B166" s="164"/>
      <c r="C166" s="164"/>
      <c r="D166" s="164"/>
      <c r="E166" s="164"/>
      <c r="F166" s="164"/>
      <c r="G166" s="164"/>
      <c r="H166" s="164"/>
      <c r="I166" s="164"/>
    </row>
    <row r="167" spans="1:10" ht="83.25" customHeight="1" x14ac:dyDescent="0.25">
      <c r="A167" s="164"/>
      <c r="B167" s="164"/>
      <c r="C167" s="164"/>
      <c r="D167" s="164"/>
      <c r="E167" s="164"/>
      <c r="F167" s="164"/>
      <c r="G167" s="164"/>
      <c r="H167" s="164"/>
      <c r="I167" s="164"/>
    </row>
    <row r="169" spans="1:10" ht="15.75" x14ac:dyDescent="0.3">
      <c r="C169" s="97" t="s">
        <v>115</v>
      </c>
      <c r="D169" s="97"/>
      <c r="E169" s="4" t="s">
        <v>116</v>
      </c>
      <c r="J169" s="28"/>
    </row>
    <row r="171" spans="1:10" ht="15.75" x14ac:dyDescent="0.3">
      <c r="A171" s="66" t="s">
        <v>30</v>
      </c>
      <c r="B171" s="66"/>
      <c r="C171" s="66"/>
      <c r="D171" s="66"/>
      <c r="E171" s="66"/>
      <c r="F171" s="66" t="s">
        <v>32</v>
      </c>
      <c r="G171" s="66"/>
      <c r="H171" s="3" t="s">
        <v>31</v>
      </c>
      <c r="I171" s="3" t="s">
        <v>0</v>
      </c>
    </row>
    <row r="172" spans="1:10" ht="28.5" x14ac:dyDescent="0.25">
      <c r="A172" s="7" t="s">
        <v>117</v>
      </c>
      <c r="B172" s="7" t="s">
        <v>55</v>
      </c>
      <c r="C172" s="118" t="s">
        <v>118</v>
      </c>
      <c r="D172" s="119"/>
      <c r="E172" s="120"/>
      <c r="F172" s="121">
        <v>2</v>
      </c>
      <c r="G172" s="121"/>
      <c r="H172" s="32"/>
      <c r="I172" s="10">
        <f>F172*H172</f>
        <v>0</v>
      </c>
    </row>
    <row r="173" spans="1:10" ht="73.5" customHeight="1" x14ac:dyDescent="0.25">
      <c r="A173" s="158" t="s">
        <v>119</v>
      </c>
      <c r="B173" s="158"/>
      <c r="C173" s="158"/>
      <c r="D173" s="158"/>
      <c r="E173" s="158"/>
      <c r="F173" s="158"/>
      <c r="G173" s="158"/>
      <c r="H173" s="158"/>
      <c r="I173" s="158"/>
    </row>
    <row r="175" spans="1:10" ht="15.75" x14ac:dyDescent="0.3">
      <c r="C175" s="97" t="s">
        <v>120</v>
      </c>
      <c r="D175" s="97"/>
      <c r="E175" s="4" t="s">
        <v>121</v>
      </c>
    </row>
    <row r="176" spans="1:10" x14ac:dyDescent="0.25">
      <c r="J176" s="28"/>
    </row>
    <row r="177" spans="1:9" ht="15.75" x14ac:dyDescent="0.3">
      <c r="A177" s="66" t="s">
        <v>30</v>
      </c>
      <c r="B177" s="66"/>
      <c r="C177" s="66"/>
      <c r="D177" s="66"/>
      <c r="E177" s="66"/>
      <c r="F177" s="66" t="s">
        <v>32</v>
      </c>
      <c r="G177" s="66"/>
      <c r="H177" s="3" t="s">
        <v>31</v>
      </c>
      <c r="I177" s="3" t="s">
        <v>0</v>
      </c>
    </row>
    <row r="178" spans="1:9" x14ac:dyDescent="0.25">
      <c r="A178" s="7" t="s">
        <v>122</v>
      </c>
      <c r="B178" s="7" t="s">
        <v>55</v>
      </c>
      <c r="C178" s="118" t="s">
        <v>123</v>
      </c>
      <c r="D178" s="119"/>
      <c r="E178" s="120"/>
      <c r="F178" s="121">
        <v>1</v>
      </c>
      <c r="G178" s="121"/>
      <c r="H178" s="32"/>
      <c r="I178" s="10">
        <f>F178*H178</f>
        <v>0</v>
      </c>
    </row>
    <row r="179" spans="1:9" ht="48" customHeight="1" x14ac:dyDescent="0.25">
      <c r="A179" s="58" t="s">
        <v>127</v>
      </c>
      <c r="B179" s="59"/>
      <c r="C179" s="59"/>
      <c r="D179" s="59"/>
      <c r="E179" s="59"/>
      <c r="F179" s="59"/>
      <c r="G179" s="59"/>
      <c r="H179" s="59"/>
      <c r="I179" s="60"/>
    </row>
    <row r="181" spans="1:9" ht="15.75" x14ac:dyDescent="0.3">
      <c r="A181" s="66" t="s">
        <v>30</v>
      </c>
      <c r="B181" s="66"/>
      <c r="C181" s="66"/>
      <c r="D181" s="66"/>
      <c r="E181" s="66"/>
      <c r="F181" s="66" t="s">
        <v>32</v>
      </c>
      <c r="G181" s="66"/>
      <c r="H181" s="3" t="s">
        <v>31</v>
      </c>
      <c r="I181" s="3" t="s">
        <v>0</v>
      </c>
    </row>
    <row r="182" spans="1:9" x14ac:dyDescent="0.25">
      <c r="A182" s="7" t="s">
        <v>124</v>
      </c>
      <c r="B182" s="7" t="s">
        <v>55</v>
      </c>
      <c r="C182" s="118" t="s">
        <v>125</v>
      </c>
      <c r="D182" s="119"/>
      <c r="E182" s="120"/>
      <c r="F182" s="121">
        <v>1</v>
      </c>
      <c r="G182" s="121"/>
      <c r="H182" s="32"/>
      <c r="I182" s="10">
        <f>F182*H182</f>
        <v>0</v>
      </c>
    </row>
    <row r="183" spans="1:9" ht="33.75" customHeight="1" x14ac:dyDescent="0.25">
      <c r="A183" s="58" t="s">
        <v>126</v>
      </c>
      <c r="B183" s="59"/>
      <c r="C183" s="59"/>
      <c r="D183" s="59"/>
      <c r="E183" s="59"/>
      <c r="F183" s="59"/>
      <c r="G183" s="59"/>
      <c r="H183" s="59"/>
      <c r="I183" s="60"/>
    </row>
    <row r="184" spans="1:9" x14ac:dyDescent="0.25">
      <c r="A184" s="15"/>
    </row>
    <row r="186" spans="1:9" ht="15.75" x14ac:dyDescent="0.3">
      <c r="A186" s="66" t="s">
        <v>30</v>
      </c>
      <c r="B186" s="66"/>
      <c r="C186" s="66"/>
      <c r="D186" s="66"/>
      <c r="E186" s="66"/>
      <c r="F186" s="66" t="s">
        <v>32</v>
      </c>
      <c r="G186" s="66"/>
      <c r="H186" s="3" t="s">
        <v>31</v>
      </c>
      <c r="I186" s="3" t="s">
        <v>0</v>
      </c>
    </row>
    <row r="187" spans="1:9" x14ac:dyDescent="0.25">
      <c r="A187" s="7" t="s">
        <v>128</v>
      </c>
      <c r="B187" s="7" t="s">
        <v>55</v>
      </c>
      <c r="C187" s="118" t="s">
        <v>579</v>
      </c>
      <c r="D187" s="119"/>
      <c r="E187" s="120"/>
      <c r="F187" s="121">
        <v>3</v>
      </c>
      <c r="G187" s="121"/>
      <c r="H187" s="32"/>
      <c r="I187" s="10">
        <f>F187*H187</f>
        <v>0</v>
      </c>
    </row>
    <row r="188" spans="1:9" ht="34.5" customHeight="1" x14ac:dyDescent="0.25">
      <c r="A188" s="86" t="s">
        <v>129</v>
      </c>
      <c r="B188" s="87"/>
      <c r="C188" s="87"/>
      <c r="D188" s="87"/>
      <c r="E188" s="87"/>
      <c r="F188" s="87"/>
      <c r="G188" s="87"/>
      <c r="H188" s="87"/>
      <c r="I188" s="88"/>
    </row>
    <row r="190" spans="1:9" ht="15.75" x14ac:dyDescent="0.3">
      <c r="A190" s="66" t="s">
        <v>30</v>
      </c>
      <c r="B190" s="66"/>
      <c r="C190" s="66"/>
      <c r="D190" s="66"/>
      <c r="E190" s="66"/>
      <c r="F190" s="66" t="s">
        <v>32</v>
      </c>
      <c r="G190" s="66"/>
      <c r="H190" s="3" t="s">
        <v>31</v>
      </c>
      <c r="I190" s="3" t="s">
        <v>0</v>
      </c>
    </row>
    <row r="191" spans="1:9" ht="15" customHeight="1" x14ac:dyDescent="0.25">
      <c r="A191" s="7" t="s">
        <v>130</v>
      </c>
      <c r="B191" s="7" t="s">
        <v>55</v>
      </c>
      <c r="C191" s="118" t="s">
        <v>131</v>
      </c>
      <c r="D191" s="119"/>
      <c r="E191" s="120"/>
      <c r="F191" s="121">
        <v>1</v>
      </c>
      <c r="G191" s="121"/>
      <c r="H191" s="32"/>
      <c r="I191" s="10">
        <f>F191*H191</f>
        <v>0</v>
      </c>
    </row>
    <row r="192" spans="1:9" ht="31.5" customHeight="1" x14ac:dyDescent="0.25">
      <c r="A192" s="86" t="s">
        <v>132</v>
      </c>
      <c r="B192" s="87"/>
      <c r="C192" s="87"/>
      <c r="D192" s="87"/>
      <c r="E192" s="87"/>
      <c r="F192" s="87"/>
      <c r="G192" s="87"/>
      <c r="H192" s="87"/>
      <c r="I192" s="88"/>
    </row>
    <row r="194" spans="1:9" ht="15.75" x14ac:dyDescent="0.3">
      <c r="A194" s="66" t="s">
        <v>30</v>
      </c>
      <c r="B194" s="66"/>
      <c r="C194" s="66"/>
      <c r="D194" s="66"/>
      <c r="E194" s="66"/>
      <c r="F194" s="66" t="s">
        <v>32</v>
      </c>
      <c r="G194" s="66"/>
      <c r="H194" s="3" t="s">
        <v>31</v>
      </c>
      <c r="I194" s="3" t="s">
        <v>0</v>
      </c>
    </row>
    <row r="195" spans="1:9" ht="15" customHeight="1" x14ac:dyDescent="0.25">
      <c r="A195" s="7" t="s">
        <v>133</v>
      </c>
      <c r="B195" s="7" t="s">
        <v>55</v>
      </c>
      <c r="C195" s="118" t="s">
        <v>134</v>
      </c>
      <c r="D195" s="119"/>
      <c r="E195" s="120"/>
      <c r="F195" s="121">
        <v>1</v>
      </c>
      <c r="G195" s="121"/>
      <c r="H195" s="32"/>
      <c r="I195" s="10">
        <f>F195*H195</f>
        <v>0</v>
      </c>
    </row>
    <row r="196" spans="1:9" ht="32.25" customHeight="1" x14ac:dyDescent="0.25">
      <c r="A196" s="61" t="s">
        <v>135</v>
      </c>
      <c r="B196" s="62"/>
      <c r="C196" s="62"/>
      <c r="D196" s="62"/>
      <c r="E196" s="62"/>
      <c r="F196" s="62"/>
      <c r="G196" s="62"/>
      <c r="H196" s="62"/>
      <c r="I196" s="63"/>
    </row>
    <row r="198" spans="1:9" ht="15.75" x14ac:dyDescent="0.3">
      <c r="A198" s="66" t="s">
        <v>30</v>
      </c>
      <c r="B198" s="66"/>
      <c r="C198" s="66"/>
      <c r="D198" s="66"/>
      <c r="E198" s="66"/>
      <c r="F198" s="66" t="s">
        <v>32</v>
      </c>
      <c r="G198" s="66"/>
      <c r="H198" s="3" t="s">
        <v>31</v>
      </c>
      <c r="I198" s="3" t="s">
        <v>0</v>
      </c>
    </row>
    <row r="199" spans="1:9" ht="15" customHeight="1" x14ac:dyDescent="0.25">
      <c r="A199" s="7" t="s">
        <v>136</v>
      </c>
      <c r="B199" s="7" t="s">
        <v>55</v>
      </c>
      <c r="C199" s="118" t="s">
        <v>137</v>
      </c>
      <c r="D199" s="119"/>
      <c r="E199" s="120"/>
      <c r="F199" s="121">
        <v>4</v>
      </c>
      <c r="G199" s="121"/>
      <c r="H199" s="32"/>
      <c r="I199" s="10">
        <f>F199*H199</f>
        <v>0</v>
      </c>
    </row>
    <row r="200" spans="1:9" ht="44.25" customHeight="1" x14ac:dyDescent="0.25">
      <c r="A200" s="86" t="s">
        <v>138</v>
      </c>
      <c r="B200" s="87"/>
      <c r="C200" s="87"/>
      <c r="D200" s="87"/>
      <c r="E200" s="87"/>
      <c r="F200" s="87"/>
      <c r="G200" s="87"/>
      <c r="H200" s="87"/>
      <c r="I200" s="88"/>
    </row>
    <row r="202" spans="1:9" ht="15.75" x14ac:dyDescent="0.3">
      <c r="A202" s="66" t="s">
        <v>30</v>
      </c>
      <c r="B202" s="66"/>
      <c r="C202" s="66"/>
      <c r="D202" s="66"/>
      <c r="E202" s="66"/>
      <c r="F202" s="66" t="s">
        <v>32</v>
      </c>
      <c r="G202" s="66"/>
      <c r="H202" s="3" t="s">
        <v>31</v>
      </c>
      <c r="I202" s="3" t="s">
        <v>0</v>
      </c>
    </row>
    <row r="203" spans="1:9" ht="30" customHeight="1" x14ac:dyDescent="0.25">
      <c r="A203" s="7" t="s">
        <v>141</v>
      </c>
      <c r="B203" s="7" t="s">
        <v>55</v>
      </c>
      <c r="C203" s="118" t="s">
        <v>139</v>
      </c>
      <c r="D203" s="119"/>
      <c r="E203" s="120"/>
      <c r="F203" s="121">
        <v>1</v>
      </c>
      <c r="G203" s="121"/>
      <c r="H203" s="32"/>
      <c r="I203" s="10">
        <f>F203*H203</f>
        <v>0</v>
      </c>
    </row>
    <row r="204" spans="1:9" ht="50.25" customHeight="1" x14ac:dyDescent="0.25">
      <c r="A204" s="86" t="s">
        <v>140</v>
      </c>
      <c r="B204" s="87"/>
      <c r="C204" s="87"/>
      <c r="D204" s="87"/>
      <c r="E204" s="87"/>
      <c r="F204" s="87"/>
      <c r="G204" s="87"/>
      <c r="H204" s="87"/>
      <c r="I204" s="88"/>
    </row>
    <row r="206" spans="1:9" ht="15.75" x14ac:dyDescent="0.3">
      <c r="A206" s="66" t="s">
        <v>30</v>
      </c>
      <c r="B206" s="66"/>
      <c r="C206" s="66"/>
      <c r="D206" s="66"/>
      <c r="E206" s="66"/>
      <c r="F206" s="66" t="s">
        <v>32</v>
      </c>
      <c r="G206" s="66"/>
      <c r="H206" s="3" t="s">
        <v>31</v>
      </c>
      <c r="I206" s="3" t="s">
        <v>0</v>
      </c>
    </row>
    <row r="207" spans="1:9" x14ac:dyDescent="0.25">
      <c r="A207" s="7" t="s">
        <v>580</v>
      </c>
      <c r="B207" s="7" t="s">
        <v>55</v>
      </c>
      <c r="C207" s="118" t="s">
        <v>581</v>
      </c>
      <c r="D207" s="119"/>
      <c r="E207" s="120"/>
      <c r="F207" s="121">
        <v>1</v>
      </c>
      <c r="G207" s="121"/>
      <c r="H207" s="32"/>
      <c r="I207" s="10">
        <f>F207*H207</f>
        <v>0</v>
      </c>
    </row>
    <row r="208" spans="1:9" ht="33" customHeight="1" x14ac:dyDescent="0.25">
      <c r="A208" s="86"/>
      <c r="B208" s="87"/>
      <c r="C208" s="87"/>
      <c r="D208" s="87"/>
      <c r="E208" s="87"/>
      <c r="F208" s="87"/>
      <c r="G208" s="87"/>
      <c r="H208" s="87"/>
      <c r="I208" s="88"/>
    </row>
    <row r="210" spans="1:9" ht="15.75" x14ac:dyDescent="0.3">
      <c r="A210" s="64" t="s">
        <v>142</v>
      </c>
      <c r="B210" s="64"/>
      <c r="C210" s="65" t="s">
        <v>143</v>
      </c>
      <c r="D210" s="65"/>
      <c r="E210" s="65"/>
      <c r="F210" s="65"/>
      <c r="G210" s="65"/>
      <c r="H210" s="65"/>
      <c r="I210" s="14">
        <f>I213</f>
        <v>0</v>
      </c>
    </row>
    <row r="212" spans="1:9" ht="15.75" x14ac:dyDescent="0.3">
      <c r="A212" s="66" t="s">
        <v>30</v>
      </c>
      <c r="B212" s="66"/>
      <c r="C212" s="66"/>
      <c r="D212" s="66"/>
      <c r="E212" s="66"/>
      <c r="F212" s="66" t="s">
        <v>32</v>
      </c>
      <c r="G212" s="66"/>
      <c r="H212" s="3" t="s">
        <v>31</v>
      </c>
      <c r="I212" s="3" t="s">
        <v>0</v>
      </c>
    </row>
    <row r="213" spans="1:9" x14ac:dyDescent="0.25">
      <c r="A213" s="7" t="s">
        <v>144</v>
      </c>
      <c r="B213" s="7" t="s">
        <v>145</v>
      </c>
      <c r="C213" s="118" t="s">
        <v>146</v>
      </c>
      <c r="D213" s="119"/>
      <c r="E213" s="120"/>
      <c r="F213" s="121">
        <v>35.200000000000003</v>
      </c>
      <c r="G213" s="121"/>
      <c r="H213" s="32"/>
      <c r="I213" s="10">
        <f>F213*H213</f>
        <v>0</v>
      </c>
    </row>
    <row r="214" spans="1:9" ht="28.5" customHeight="1" x14ac:dyDescent="0.25">
      <c r="A214" s="86" t="s">
        <v>147</v>
      </c>
      <c r="B214" s="87"/>
      <c r="C214" s="87"/>
      <c r="D214" s="87"/>
      <c r="E214" s="87"/>
      <c r="F214" s="87"/>
      <c r="G214" s="87"/>
      <c r="H214" s="87"/>
      <c r="I214" s="88"/>
    </row>
    <row r="216" spans="1:9" ht="15.75" x14ac:dyDescent="0.3">
      <c r="A216" s="64" t="s">
        <v>148</v>
      </c>
      <c r="B216" s="64"/>
      <c r="C216" s="65" t="s">
        <v>149</v>
      </c>
      <c r="D216" s="65"/>
      <c r="E216" s="65"/>
      <c r="F216" s="65"/>
      <c r="G216" s="65"/>
      <c r="H216" s="65"/>
      <c r="I216" s="14">
        <f>SUM(I220+I226+I232+I238+I242+I246+I252+I258+I262)</f>
        <v>0</v>
      </c>
    </row>
    <row r="217" spans="1:9" ht="15.75" x14ac:dyDescent="0.3">
      <c r="A217" s="66" t="s">
        <v>153</v>
      </c>
      <c r="B217" s="66"/>
      <c r="C217" s="97" t="s">
        <v>150</v>
      </c>
      <c r="D217" s="97"/>
      <c r="E217" s="97"/>
    </row>
    <row r="219" spans="1:9" ht="15.75" x14ac:dyDescent="0.3">
      <c r="A219" s="66" t="s">
        <v>30</v>
      </c>
      <c r="B219" s="66"/>
      <c r="C219" s="66"/>
      <c r="D219" s="66"/>
      <c r="E219" s="66"/>
      <c r="F219" s="66" t="s">
        <v>32</v>
      </c>
      <c r="G219" s="66"/>
      <c r="H219" s="3" t="s">
        <v>31</v>
      </c>
      <c r="I219" s="3" t="s">
        <v>0</v>
      </c>
    </row>
    <row r="220" spans="1:9" x14ac:dyDescent="0.25">
      <c r="A220" s="7" t="s">
        <v>157</v>
      </c>
      <c r="B220" s="7" t="s">
        <v>55</v>
      </c>
      <c r="C220" s="118" t="s">
        <v>151</v>
      </c>
      <c r="D220" s="119"/>
      <c r="E220" s="120"/>
      <c r="F220" s="121">
        <v>1</v>
      </c>
      <c r="G220" s="121"/>
      <c r="H220" s="32"/>
      <c r="I220" s="10">
        <f>F220*H220</f>
        <v>0</v>
      </c>
    </row>
    <row r="221" spans="1:9" ht="29.25" customHeight="1" x14ac:dyDescent="0.25">
      <c r="A221" s="86" t="s">
        <v>152</v>
      </c>
      <c r="B221" s="87"/>
      <c r="C221" s="87"/>
      <c r="D221" s="87"/>
      <c r="E221" s="87"/>
      <c r="F221" s="87"/>
      <c r="G221" s="87"/>
      <c r="H221" s="87"/>
      <c r="I221" s="88"/>
    </row>
    <row r="223" spans="1:9" ht="15.75" x14ac:dyDescent="0.3">
      <c r="A223" s="66" t="s">
        <v>154</v>
      </c>
      <c r="B223" s="66"/>
      <c r="C223" s="97" t="s">
        <v>155</v>
      </c>
      <c r="D223" s="97"/>
      <c r="E223" s="97"/>
    </row>
    <row r="225" spans="1:9" ht="15.75" x14ac:dyDescent="0.3">
      <c r="A225" s="66" t="s">
        <v>30</v>
      </c>
      <c r="B225" s="66"/>
      <c r="C225" s="66"/>
      <c r="D225" s="66"/>
      <c r="E225" s="66"/>
      <c r="F225" s="66" t="s">
        <v>32</v>
      </c>
      <c r="G225" s="66"/>
      <c r="H225" s="3" t="s">
        <v>31</v>
      </c>
      <c r="I225" s="3" t="s">
        <v>0</v>
      </c>
    </row>
    <row r="226" spans="1:9" x14ac:dyDescent="0.25">
      <c r="A226" s="7" t="s">
        <v>156</v>
      </c>
      <c r="B226" s="7" t="s">
        <v>55</v>
      </c>
      <c r="C226" s="118" t="s">
        <v>158</v>
      </c>
      <c r="D226" s="119"/>
      <c r="E226" s="120"/>
      <c r="F226" s="121">
        <v>1</v>
      </c>
      <c r="G226" s="121"/>
      <c r="H226" s="32"/>
      <c r="I226" s="10">
        <f>F226*H226</f>
        <v>0</v>
      </c>
    </row>
    <row r="227" spans="1:9" ht="41.25" customHeight="1" x14ac:dyDescent="0.25">
      <c r="A227" s="86" t="s">
        <v>159</v>
      </c>
      <c r="B227" s="87"/>
      <c r="C227" s="87"/>
      <c r="D227" s="87"/>
      <c r="E227" s="87"/>
      <c r="F227" s="87"/>
      <c r="G227" s="87"/>
      <c r="H227" s="87"/>
      <c r="I227" s="88"/>
    </row>
    <row r="229" spans="1:9" ht="15.75" x14ac:dyDescent="0.3">
      <c r="A229" s="66" t="s">
        <v>160</v>
      </c>
      <c r="B229" s="66"/>
      <c r="C229" s="97" t="s">
        <v>161</v>
      </c>
      <c r="D229" s="97"/>
      <c r="E229" s="97"/>
    </row>
    <row r="231" spans="1:9" ht="15.75" x14ac:dyDescent="0.3">
      <c r="A231" s="66" t="s">
        <v>30</v>
      </c>
      <c r="B231" s="66"/>
      <c r="C231" s="66"/>
      <c r="D231" s="66"/>
      <c r="E231" s="66"/>
      <c r="F231" s="66" t="s">
        <v>32</v>
      </c>
      <c r="G231" s="66"/>
      <c r="H231" s="3" t="s">
        <v>31</v>
      </c>
      <c r="I231" s="3" t="s">
        <v>0</v>
      </c>
    </row>
    <row r="232" spans="1:9" x14ac:dyDescent="0.25">
      <c r="A232" s="7" t="s">
        <v>162</v>
      </c>
      <c r="B232" s="7" t="s">
        <v>37</v>
      </c>
      <c r="C232" s="118" t="s">
        <v>163</v>
      </c>
      <c r="D232" s="119"/>
      <c r="E232" s="120"/>
      <c r="F232" s="121">
        <v>212.2</v>
      </c>
      <c r="G232" s="121"/>
      <c r="H232" s="32"/>
      <c r="I232" s="10">
        <f>F232*H232</f>
        <v>0</v>
      </c>
    </row>
    <row r="233" spans="1:9" ht="47.25" customHeight="1" x14ac:dyDescent="0.25">
      <c r="A233" s="86" t="s">
        <v>164</v>
      </c>
      <c r="B233" s="87"/>
      <c r="C233" s="87"/>
      <c r="D233" s="87"/>
      <c r="E233" s="87"/>
      <c r="F233" s="87"/>
      <c r="G233" s="87"/>
      <c r="H233" s="87"/>
      <c r="I233" s="88"/>
    </row>
    <row r="235" spans="1:9" ht="15.75" x14ac:dyDescent="0.3">
      <c r="A235" s="66" t="s">
        <v>165</v>
      </c>
      <c r="B235" s="66"/>
      <c r="C235" s="97" t="s">
        <v>166</v>
      </c>
      <c r="D235" s="97"/>
      <c r="E235" s="97"/>
    </row>
    <row r="237" spans="1:9" ht="15.75" x14ac:dyDescent="0.3">
      <c r="A237" s="66" t="s">
        <v>30</v>
      </c>
      <c r="B237" s="66"/>
      <c r="C237" s="66"/>
      <c r="D237" s="66"/>
      <c r="E237" s="66"/>
      <c r="F237" s="66" t="s">
        <v>32</v>
      </c>
      <c r="G237" s="66"/>
      <c r="H237" s="3" t="s">
        <v>31</v>
      </c>
      <c r="I237" s="3" t="s">
        <v>0</v>
      </c>
    </row>
    <row r="238" spans="1:9" x14ac:dyDescent="0.25">
      <c r="A238" s="7" t="s">
        <v>167</v>
      </c>
      <c r="B238" s="7" t="s">
        <v>168</v>
      </c>
      <c r="C238" s="118" t="s">
        <v>169</v>
      </c>
      <c r="D238" s="119"/>
      <c r="E238" s="120"/>
      <c r="F238" s="121">
        <v>213.52</v>
      </c>
      <c r="G238" s="121"/>
      <c r="H238" s="32"/>
      <c r="I238" s="10">
        <f>F238*H238</f>
        <v>0</v>
      </c>
    </row>
    <row r="239" spans="1:9" ht="75" customHeight="1" x14ac:dyDescent="0.25">
      <c r="A239" s="86" t="s">
        <v>170</v>
      </c>
      <c r="B239" s="87"/>
      <c r="C239" s="87"/>
      <c r="D239" s="87"/>
      <c r="E239" s="87"/>
      <c r="F239" s="87"/>
      <c r="G239" s="87"/>
      <c r="H239" s="87"/>
      <c r="I239" s="88"/>
    </row>
    <row r="241" spans="1:9" ht="15.75" x14ac:dyDescent="0.3">
      <c r="A241" s="66" t="s">
        <v>30</v>
      </c>
      <c r="B241" s="66"/>
      <c r="C241" s="66"/>
      <c r="D241" s="66"/>
      <c r="E241" s="66"/>
      <c r="F241" s="66" t="s">
        <v>32</v>
      </c>
      <c r="G241" s="66"/>
      <c r="H241" s="3" t="s">
        <v>31</v>
      </c>
      <c r="I241" s="3" t="s">
        <v>0</v>
      </c>
    </row>
    <row r="242" spans="1:9" x14ac:dyDescent="0.25">
      <c r="A242" s="7" t="s">
        <v>171</v>
      </c>
      <c r="B242" s="7" t="s">
        <v>77</v>
      </c>
      <c r="C242" s="118" t="s">
        <v>172</v>
      </c>
      <c r="D242" s="119"/>
      <c r="E242" s="120"/>
      <c r="F242" s="121">
        <v>32</v>
      </c>
      <c r="G242" s="121"/>
      <c r="H242" s="32"/>
      <c r="I242" s="10">
        <f>F242*H242</f>
        <v>0</v>
      </c>
    </row>
    <row r="243" spans="1:9" ht="29.25" customHeight="1" x14ac:dyDescent="0.25">
      <c r="A243" s="86" t="s">
        <v>173</v>
      </c>
      <c r="B243" s="87"/>
      <c r="C243" s="87"/>
      <c r="D243" s="87"/>
      <c r="E243" s="87"/>
      <c r="F243" s="87"/>
      <c r="G243" s="87"/>
      <c r="H243" s="87"/>
      <c r="I243" s="88"/>
    </row>
    <row r="245" spans="1:9" ht="15.75" x14ac:dyDescent="0.3">
      <c r="A245" s="66" t="s">
        <v>30</v>
      </c>
      <c r="B245" s="66"/>
      <c r="C245" s="66"/>
      <c r="D245" s="66"/>
      <c r="E245" s="66"/>
      <c r="F245" s="66" t="s">
        <v>32</v>
      </c>
      <c r="G245" s="66"/>
      <c r="H245" s="3" t="s">
        <v>31</v>
      </c>
      <c r="I245" s="3" t="s">
        <v>0</v>
      </c>
    </row>
    <row r="246" spans="1:9" x14ac:dyDescent="0.25">
      <c r="A246" s="7" t="s">
        <v>174</v>
      </c>
      <c r="B246" s="7" t="s">
        <v>168</v>
      </c>
      <c r="C246" s="118" t="s">
        <v>175</v>
      </c>
      <c r="D246" s="119"/>
      <c r="E246" s="120"/>
      <c r="F246" s="121">
        <v>220.7</v>
      </c>
      <c r="G246" s="121"/>
      <c r="H246" s="32"/>
      <c r="I246" s="10">
        <f>F246*H246</f>
        <v>0</v>
      </c>
    </row>
    <row r="247" spans="1:9" ht="36" customHeight="1" x14ac:dyDescent="0.25">
      <c r="A247" s="86" t="s">
        <v>176</v>
      </c>
      <c r="B247" s="87"/>
      <c r="C247" s="87"/>
      <c r="D247" s="87"/>
      <c r="E247" s="87"/>
      <c r="F247" s="87"/>
      <c r="G247" s="87"/>
      <c r="H247" s="87"/>
      <c r="I247" s="88"/>
    </row>
    <row r="249" spans="1:9" ht="15.75" x14ac:dyDescent="0.3">
      <c r="A249" s="66" t="s">
        <v>177</v>
      </c>
      <c r="B249" s="66"/>
      <c r="C249" s="97" t="s">
        <v>178</v>
      </c>
      <c r="D249" s="97"/>
      <c r="E249" s="97"/>
    </row>
    <row r="251" spans="1:9" ht="15.75" x14ac:dyDescent="0.3">
      <c r="A251" s="66" t="s">
        <v>30</v>
      </c>
      <c r="B251" s="66"/>
      <c r="C251" s="66"/>
      <c r="D251" s="66"/>
      <c r="E251" s="66"/>
      <c r="F251" s="66" t="s">
        <v>32</v>
      </c>
      <c r="G251" s="66"/>
      <c r="H251" s="3" t="s">
        <v>31</v>
      </c>
      <c r="I251" s="3" t="s">
        <v>0</v>
      </c>
    </row>
    <row r="252" spans="1:9" x14ac:dyDescent="0.25">
      <c r="A252" s="7" t="s">
        <v>181</v>
      </c>
      <c r="B252" s="7"/>
      <c r="C252" s="118" t="s">
        <v>179</v>
      </c>
      <c r="D252" s="119"/>
      <c r="E252" s="120"/>
      <c r="F252" s="121">
        <v>1</v>
      </c>
      <c r="G252" s="121"/>
      <c r="H252" s="32"/>
      <c r="I252" s="10">
        <f>F252*H252</f>
        <v>0</v>
      </c>
    </row>
    <row r="253" spans="1:9" ht="17.25" customHeight="1" x14ac:dyDescent="0.25">
      <c r="A253" s="61" t="s">
        <v>180</v>
      </c>
      <c r="B253" s="62"/>
      <c r="C253" s="62"/>
      <c r="D253" s="62"/>
      <c r="E253" s="62"/>
      <c r="F253" s="62"/>
      <c r="G253" s="62"/>
      <c r="H253" s="62"/>
      <c r="I253" s="63"/>
    </row>
    <row r="255" spans="1:9" ht="15.75" x14ac:dyDescent="0.3">
      <c r="A255" s="66" t="s">
        <v>182</v>
      </c>
      <c r="B255" s="66"/>
      <c r="C255" s="97" t="s">
        <v>183</v>
      </c>
      <c r="D255" s="97"/>
      <c r="E255" s="97"/>
    </row>
    <row r="257" spans="1:9" ht="15.75" x14ac:dyDescent="0.3">
      <c r="A257" s="66" t="s">
        <v>30</v>
      </c>
      <c r="B257" s="66"/>
      <c r="C257" s="66"/>
      <c r="D257" s="66"/>
      <c r="E257" s="66"/>
      <c r="F257" s="66" t="s">
        <v>32</v>
      </c>
      <c r="G257" s="66"/>
      <c r="H257" s="3" t="s">
        <v>31</v>
      </c>
      <c r="I257" s="3" t="s">
        <v>0</v>
      </c>
    </row>
    <row r="258" spans="1:9" x14ac:dyDescent="0.25">
      <c r="A258" s="7" t="s">
        <v>184</v>
      </c>
      <c r="B258" s="7" t="s">
        <v>185</v>
      </c>
      <c r="C258" s="118" t="s">
        <v>186</v>
      </c>
      <c r="D258" s="119"/>
      <c r="E258" s="120"/>
      <c r="F258" s="121">
        <v>110</v>
      </c>
      <c r="G258" s="121"/>
      <c r="H258" s="32"/>
      <c r="I258" s="10">
        <f>F258*H258</f>
        <v>0</v>
      </c>
    </row>
    <row r="259" spans="1:9" ht="27" customHeight="1" x14ac:dyDescent="0.25">
      <c r="A259" s="61" t="s">
        <v>187</v>
      </c>
      <c r="B259" s="62"/>
      <c r="C259" s="62"/>
      <c r="D259" s="62"/>
      <c r="E259" s="62"/>
      <c r="F259" s="62"/>
      <c r="G259" s="62"/>
      <c r="H259" s="62"/>
      <c r="I259" s="63"/>
    </row>
    <row r="261" spans="1:9" ht="15.75" x14ac:dyDescent="0.3">
      <c r="A261" s="66" t="s">
        <v>30</v>
      </c>
      <c r="B261" s="66"/>
      <c r="C261" s="66"/>
      <c r="D261" s="66"/>
      <c r="E261" s="66"/>
      <c r="F261" s="66" t="s">
        <v>32</v>
      </c>
      <c r="G261" s="66"/>
      <c r="H261" s="3" t="s">
        <v>31</v>
      </c>
      <c r="I261" s="3" t="s">
        <v>0</v>
      </c>
    </row>
    <row r="262" spans="1:9" x14ac:dyDescent="0.25">
      <c r="A262" s="7" t="s">
        <v>188</v>
      </c>
      <c r="B262" s="7" t="s">
        <v>185</v>
      </c>
      <c r="C262" s="118" t="s">
        <v>189</v>
      </c>
      <c r="D262" s="119"/>
      <c r="E262" s="120"/>
      <c r="F262" s="121">
        <v>80</v>
      </c>
      <c r="G262" s="121"/>
      <c r="H262" s="32"/>
      <c r="I262" s="10">
        <f>F262*H262</f>
        <v>0</v>
      </c>
    </row>
    <row r="263" spans="1:9" ht="27.75" customHeight="1" x14ac:dyDescent="0.25">
      <c r="A263" s="86" t="s">
        <v>190</v>
      </c>
      <c r="B263" s="87"/>
      <c r="C263" s="87"/>
      <c r="D263" s="87"/>
      <c r="E263" s="87"/>
      <c r="F263" s="87"/>
      <c r="G263" s="87"/>
      <c r="H263" s="87"/>
      <c r="I263" s="88"/>
    </row>
    <row r="265" spans="1:9" ht="15.75" x14ac:dyDescent="0.3">
      <c r="A265" s="64" t="s">
        <v>191</v>
      </c>
      <c r="B265" s="64"/>
      <c r="C265" s="65" t="s">
        <v>192</v>
      </c>
      <c r="D265" s="65"/>
      <c r="E265" s="65"/>
      <c r="F265" s="65"/>
      <c r="G265" s="65"/>
      <c r="H265" s="65"/>
      <c r="I265" s="14">
        <f>SUM(I269+I273+I277+I281+I285+I291+I295+I302+I308+I312+I316+I327+I321+I331+I335+I339+I347+I353+I357+I361+I365+I371)</f>
        <v>0</v>
      </c>
    </row>
    <row r="266" spans="1:9" ht="15.75" x14ac:dyDescent="0.3">
      <c r="A266" s="66" t="s">
        <v>193</v>
      </c>
      <c r="B266" s="66"/>
      <c r="C266" s="97" t="s">
        <v>194</v>
      </c>
      <c r="D266" s="97"/>
      <c r="E266" s="97"/>
    </row>
    <row r="268" spans="1:9" ht="15.75" x14ac:dyDescent="0.3">
      <c r="A268" s="66" t="s">
        <v>30</v>
      </c>
      <c r="B268" s="66"/>
      <c r="C268" s="66"/>
      <c r="D268" s="66"/>
      <c r="E268" s="66"/>
      <c r="F268" s="66" t="s">
        <v>32</v>
      </c>
      <c r="G268" s="66"/>
      <c r="H268" s="3" t="s">
        <v>31</v>
      </c>
      <c r="I268" s="3" t="s">
        <v>0</v>
      </c>
    </row>
    <row r="269" spans="1:9" x14ac:dyDescent="0.25">
      <c r="A269" s="7">
        <v>9014</v>
      </c>
      <c r="B269" s="7" t="s">
        <v>36</v>
      </c>
      <c r="C269" s="118" t="s">
        <v>195</v>
      </c>
      <c r="D269" s="119"/>
      <c r="E269" s="120"/>
      <c r="F269" s="121">
        <v>41.6</v>
      </c>
      <c r="G269" s="121"/>
      <c r="H269" s="32"/>
      <c r="I269" s="10">
        <f>F269*H269</f>
        <v>0</v>
      </c>
    </row>
    <row r="270" spans="1:9" ht="24.75" customHeight="1" x14ac:dyDescent="0.25">
      <c r="A270" s="78" t="s">
        <v>196</v>
      </c>
      <c r="B270" s="132"/>
      <c r="C270" s="132"/>
      <c r="D270" s="132"/>
      <c r="E270" s="132"/>
      <c r="F270" s="132"/>
      <c r="G270" s="132"/>
      <c r="H270" s="132"/>
      <c r="I270" s="132"/>
    </row>
    <row r="272" spans="1:9" ht="15.75" x14ac:dyDescent="0.3">
      <c r="A272" s="66" t="s">
        <v>30</v>
      </c>
      <c r="B272" s="66"/>
      <c r="C272" s="66"/>
      <c r="D272" s="66"/>
      <c r="E272" s="66"/>
      <c r="F272" s="66" t="s">
        <v>32</v>
      </c>
      <c r="G272" s="66"/>
      <c r="H272" s="3" t="s">
        <v>31</v>
      </c>
      <c r="I272" s="3" t="s">
        <v>0</v>
      </c>
    </row>
    <row r="273" spans="1:9" ht="27" customHeight="1" x14ac:dyDescent="0.25">
      <c r="A273" s="7">
        <v>9022</v>
      </c>
      <c r="B273" s="7" t="s">
        <v>37</v>
      </c>
      <c r="C273" s="118" t="s">
        <v>198</v>
      </c>
      <c r="D273" s="119"/>
      <c r="E273" s="120"/>
      <c r="F273" s="121">
        <v>7.32</v>
      </c>
      <c r="G273" s="121"/>
      <c r="H273" s="32"/>
      <c r="I273" s="10">
        <f>F273*H273</f>
        <v>0</v>
      </c>
    </row>
    <row r="274" spans="1:9" ht="40.5" customHeight="1" x14ac:dyDescent="0.25">
      <c r="A274" s="70" t="s">
        <v>199</v>
      </c>
      <c r="B274" s="71"/>
      <c r="C274" s="71"/>
      <c r="D274" s="71"/>
      <c r="E274" s="71"/>
      <c r="F274" s="71"/>
      <c r="G274" s="71"/>
      <c r="H274" s="71"/>
      <c r="I274" s="72"/>
    </row>
    <row r="276" spans="1:9" ht="15.75" x14ac:dyDescent="0.3">
      <c r="A276" s="66" t="s">
        <v>30</v>
      </c>
      <c r="B276" s="66"/>
      <c r="C276" s="66"/>
      <c r="D276" s="66"/>
      <c r="E276" s="66"/>
      <c r="F276" s="66" t="s">
        <v>32</v>
      </c>
      <c r="G276" s="66"/>
      <c r="H276" s="3" t="s">
        <v>31</v>
      </c>
      <c r="I276" s="3" t="s">
        <v>0</v>
      </c>
    </row>
    <row r="277" spans="1:9" x14ac:dyDescent="0.25">
      <c r="A277" s="7" t="s">
        <v>41</v>
      </c>
      <c r="B277" s="7" t="s">
        <v>42</v>
      </c>
      <c r="C277" s="118" t="s">
        <v>200</v>
      </c>
      <c r="D277" s="119"/>
      <c r="E277" s="120"/>
      <c r="F277" s="121">
        <v>3.49</v>
      </c>
      <c r="G277" s="121"/>
      <c r="H277" s="32"/>
      <c r="I277" s="10">
        <f>F277*H277</f>
        <v>0</v>
      </c>
    </row>
    <row r="278" spans="1:9" ht="33.75" customHeight="1" x14ac:dyDescent="0.25">
      <c r="A278" s="70" t="s">
        <v>201</v>
      </c>
      <c r="B278" s="71"/>
      <c r="C278" s="71"/>
      <c r="D278" s="71"/>
      <c r="E278" s="71"/>
      <c r="F278" s="71"/>
      <c r="G278" s="71"/>
      <c r="H278" s="71"/>
      <c r="I278" s="72"/>
    </row>
    <row r="280" spans="1:9" ht="15.75" x14ac:dyDescent="0.3">
      <c r="A280" s="66" t="s">
        <v>30</v>
      </c>
      <c r="B280" s="66"/>
      <c r="C280" s="66"/>
      <c r="D280" s="66"/>
      <c r="E280" s="66"/>
      <c r="F280" s="66" t="s">
        <v>32</v>
      </c>
      <c r="G280" s="66"/>
      <c r="H280" s="3" t="s">
        <v>31</v>
      </c>
      <c r="I280" s="3" t="s">
        <v>0</v>
      </c>
    </row>
    <row r="281" spans="1:9" x14ac:dyDescent="0.25">
      <c r="A281" s="7">
        <v>9055</v>
      </c>
      <c r="B281" s="7" t="s">
        <v>42</v>
      </c>
      <c r="C281" s="118" t="s">
        <v>45</v>
      </c>
      <c r="D281" s="119"/>
      <c r="E281" s="120"/>
      <c r="F281" s="121">
        <v>7.51</v>
      </c>
      <c r="G281" s="121"/>
      <c r="H281" s="32"/>
      <c r="I281" s="10">
        <f>F281*H281</f>
        <v>0</v>
      </c>
    </row>
    <row r="282" spans="1:9" ht="46.5" customHeight="1" x14ac:dyDescent="0.25">
      <c r="A282" s="67" t="s">
        <v>202</v>
      </c>
      <c r="B282" s="68"/>
      <c r="C282" s="68"/>
      <c r="D282" s="68"/>
      <c r="E282" s="68"/>
      <c r="F282" s="68"/>
      <c r="G282" s="68"/>
      <c r="H282" s="68"/>
      <c r="I282" s="69"/>
    </row>
    <row r="284" spans="1:9" ht="15.75" x14ac:dyDescent="0.3">
      <c r="A284" s="66" t="s">
        <v>30</v>
      </c>
      <c r="B284" s="66"/>
      <c r="C284" s="66"/>
      <c r="D284" s="66"/>
      <c r="E284" s="66"/>
      <c r="F284" s="66" t="s">
        <v>32</v>
      </c>
      <c r="G284" s="66"/>
      <c r="H284" s="3" t="s">
        <v>31</v>
      </c>
      <c r="I284" s="3" t="s">
        <v>0</v>
      </c>
    </row>
    <row r="285" spans="1:9" x14ac:dyDescent="0.25">
      <c r="A285" s="7" t="s">
        <v>47</v>
      </c>
      <c r="B285" s="7" t="s">
        <v>42</v>
      </c>
      <c r="C285" s="118" t="s">
        <v>48</v>
      </c>
      <c r="D285" s="119"/>
      <c r="E285" s="120"/>
      <c r="F285" s="121">
        <v>0.9</v>
      </c>
      <c r="G285" s="121"/>
      <c r="H285" s="32"/>
      <c r="I285" s="10">
        <f>F285*H285</f>
        <v>0</v>
      </c>
    </row>
    <row r="286" spans="1:9" ht="73.5" customHeight="1" x14ac:dyDescent="0.25">
      <c r="A286" s="86" t="s">
        <v>203</v>
      </c>
      <c r="B286" s="87"/>
      <c r="C286" s="87"/>
      <c r="D286" s="87"/>
      <c r="E286" s="87"/>
      <c r="F286" s="87"/>
      <c r="G286" s="87"/>
      <c r="H286" s="87"/>
      <c r="I286" s="88"/>
    </row>
    <row r="288" spans="1:9" ht="15.75" x14ac:dyDescent="0.3">
      <c r="A288" s="81" t="s">
        <v>204</v>
      </c>
      <c r="B288" s="82"/>
      <c r="C288" s="83" t="s">
        <v>205</v>
      </c>
      <c r="D288" s="84"/>
      <c r="E288" s="85"/>
    </row>
    <row r="290" spans="1:9" ht="15.75" x14ac:dyDescent="0.3">
      <c r="A290" s="66" t="s">
        <v>30</v>
      </c>
      <c r="B290" s="66"/>
      <c r="C290" s="66"/>
      <c r="D290" s="66"/>
      <c r="E290" s="66"/>
      <c r="F290" s="66" t="s">
        <v>32</v>
      </c>
      <c r="G290" s="66"/>
      <c r="H290" s="3" t="s">
        <v>31</v>
      </c>
      <c r="I290" s="3" t="s">
        <v>0</v>
      </c>
    </row>
    <row r="291" spans="1:9" x14ac:dyDescent="0.25">
      <c r="A291" s="7" t="s">
        <v>63</v>
      </c>
      <c r="B291" s="7" t="s">
        <v>42</v>
      </c>
      <c r="C291" s="118" t="s">
        <v>206</v>
      </c>
      <c r="D291" s="119"/>
      <c r="E291" s="120"/>
      <c r="F291" s="121">
        <v>0.43</v>
      </c>
      <c r="G291" s="121"/>
      <c r="H291" s="32"/>
      <c r="I291" s="10">
        <f>F291*H291</f>
        <v>0</v>
      </c>
    </row>
    <row r="292" spans="1:9" ht="32.25" customHeight="1" x14ac:dyDescent="0.25">
      <c r="A292" s="67" t="s">
        <v>207</v>
      </c>
      <c r="B292" s="68"/>
      <c r="C292" s="68"/>
      <c r="D292" s="68"/>
      <c r="E292" s="68"/>
      <c r="F292" s="68"/>
      <c r="G292" s="68"/>
      <c r="H292" s="68"/>
      <c r="I292" s="69"/>
    </row>
    <row r="294" spans="1:9" ht="15.75" x14ac:dyDescent="0.3">
      <c r="A294" s="66" t="s">
        <v>30</v>
      </c>
      <c r="B294" s="66"/>
      <c r="C294" s="66"/>
      <c r="D294" s="66"/>
      <c r="E294" s="66"/>
      <c r="F294" s="66" t="s">
        <v>32</v>
      </c>
      <c r="G294" s="66"/>
      <c r="H294" s="3" t="s">
        <v>31</v>
      </c>
      <c r="I294" s="3" t="s">
        <v>0</v>
      </c>
    </row>
    <row r="295" spans="1:9" x14ac:dyDescent="0.25">
      <c r="A295" s="7" t="s">
        <v>47</v>
      </c>
      <c r="B295" s="7" t="s">
        <v>42</v>
      </c>
      <c r="C295" s="118" t="s">
        <v>208</v>
      </c>
      <c r="D295" s="119"/>
      <c r="E295" s="120"/>
      <c r="F295" s="121">
        <v>1.73</v>
      </c>
      <c r="G295" s="121"/>
      <c r="H295" s="32"/>
      <c r="I295" s="10">
        <f>F295*H295</f>
        <v>0</v>
      </c>
    </row>
    <row r="296" spans="1:9" x14ac:dyDescent="0.25">
      <c r="A296" s="111" t="s">
        <v>209</v>
      </c>
      <c r="B296" s="124"/>
      <c r="C296" s="124"/>
      <c r="D296" s="124"/>
      <c r="E296" s="124"/>
      <c r="F296" s="124"/>
      <c r="G296" s="124"/>
      <c r="H296" s="124"/>
      <c r="I296" s="125"/>
    </row>
    <row r="297" spans="1:9" x14ac:dyDescent="0.25">
      <c r="A297" s="126"/>
      <c r="B297" s="127"/>
      <c r="C297" s="127"/>
      <c r="D297" s="127"/>
      <c r="E297" s="127"/>
      <c r="F297" s="127"/>
      <c r="G297" s="127"/>
      <c r="H297" s="127"/>
      <c r="I297" s="128"/>
    </row>
    <row r="298" spans="1:9" x14ac:dyDescent="0.25">
      <c r="A298" s="126"/>
      <c r="B298" s="127"/>
      <c r="C298" s="127"/>
      <c r="D298" s="127"/>
      <c r="E298" s="127"/>
      <c r="F298" s="127"/>
      <c r="G298" s="127"/>
      <c r="H298" s="127"/>
      <c r="I298" s="128"/>
    </row>
    <row r="299" spans="1:9" ht="33" customHeight="1" x14ac:dyDescent="0.25">
      <c r="A299" s="129"/>
      <c r="B299" s="130"/>
      <c r="C299" s="130"/>
      <c r="D299" s="130"/>
      <c r="E299" s="130"/>
      <c r="F299" s="130"/>
      <c r="G299" s="130"/>
      <c r="H299" s="130"/>
      <c r="I299" s="131"/>
    </row>
    <row r="301" spans="1:9" ht="15.75" x14ac:dyDescent="0.3">
      <c r="A301" s="66" t="s">
        <v>30</v>
      </c>
      <c r="B301" s="66"/>
      <c r="C301" s="66"/>
      <c r="D301" s="66"/>
      <c r="E301" s="66"/>
      <c r="F301" s="66" t="s">
        <v>32</v>
      </c>
      <c r="G301" s="66"/>
      <c r="H301" s="3" t="s">
        <v>31</v>
      </c>
      <c r="I301" s="3" t="s">
        <v>0</v>
      </c>
    </row>
    <row r="302" spans="1:9" x14ac:dyDescent="0.25">
      <c r="A302" s="7" t="s">
        <v>210</v>
      </c>
      <c r="B302" s="7" t="s">
        <v>168</v>
      </c>
      <c r="C302" s="118" t="s">
        <v>211</v>
      </c>
      <c r="D302" s="119"/>
      <c r="E302" s="120"/>
      <c r="F302" s="121">
        <v>79.959999999999994</v>
      </c>
      <c r="G302" s="121"/>
      <c r="H302" s="32"/>
      <c r="I302" s="10">
        <f>F302*H302</f>
        <v>0</v>
      </c>
    </row>
    <row r="303" spans="1:9" ht="51" customHeight="1" x14ac:dyDescent="0.25">
      <c r="A303" s="70" t="s">
        <v>212</v>
      </c>
      <c r="B303" s="122"/>
      <c r="C303" s="122"/>
      <c r="D303" s="122"/>
      <c r="E303" s="122"/>
      <c r="F303" s="122"/>
      <c r="G303" s="122"/>
      <c r="H303" s="122"/>
      <c r="I303" s="123"/>
    </row>
    <row r="304" spans="1:9" x14ac:dyDescent="0.25">
      <c r="A304" s="20"/>
      <c r="B304" s="19"/>
      <c r="C304" s="19"/>
      <c r="D304" s="19"/>
      <c r="E304" s="19"/>
      <c r="F304" s="19"/>
      <c r="G304" s="19"/>
      <c r="H304" s="19"/>
      <c r="I304" s="19"/>
    </row>
    <row r="305" spans="1:9" ht="15.75" x14ac:dyDescent="0.3">
      <c r="A305" s="81" t="s">
        <v>213</v>
      </c>
      <c r="B305" s="82"/>
      <c r="C305" s="83" t="s">
        <v>166</v>
      </c>
      <c r="D305" s="84"/>
      <c r="E305" s="85"/>
    </row>
    <row r="307" spans="1:9" ht="15.75" x14ac:dyDescent="0.3">
      <c r="A307" s="66" t="s">
        <v>30</v>
      </c>
      <c r="B307" s="66"/>
      <c r="C307" s="66"/>
      <c r="D307" s="66"/>
      <c r="E307" s="66"/>
      <c r="F307" s="66" t="s">
        <v>32</v>
      </c>
      <c r="G307" s="66"/>
      <c r="H307" s="3" t="s">
        <v>31</v>
      </c>
      <c r="I307" s="3" t="s">
        <v>0</v>
      </c>
    </row>
    <row r="308" spans="1:9" x14ac:dyDescent="0.25">
      <c r="A308" s="7">
        <v>10301</v>
      </c>
      <c r="B308" s="7" t="s">
        <v>168</v>
      </c>
      <c r="C308" s="118" t="s">
        <v>214</v>
      </c>
      <c r="D308" s="119"/>
      <c r="E308" s="120"/>
      <c r="F308" s="121">
        <v>24</v>
      </c>
      <c r="G308" s="121"/>
      <c r="H308" s="32"/>
      <c r="I308" s="10">
        <f>F308*H308</f>
        <v>0</v>
      </c>
    </row>
    <row r="309" spans="1:9" ht="33" customHeight="1" x14ac:dyDescent="0.25">
      <c r="A309" s="70" t="s">
        <v>215</v>
      </c>
      <c r="B309" s="71"/>
      <c r="C309" s="71"/>
      <c r="D309" s="71"/>
      <c r="E309" s="71"/>
      <c r="F309" s="71"/>
      <c r="G309" s="71"/>
      <c r="H309" s="71"/>
      <c r="I309" s="72"/>
    </row>
    <row r="311" spans="1:9" ht="15.75" x14ac:dyDescent="0.3">
      <c r="A311" s="66" t="s">
        <v>30</v>
      </c>
      <c r="B311" s="66"/>
      <c r="C311" s="66"/>
      <c r="D311" s="66"/>
      <c r="E311" s="66"/>
      <c r="F311" s="66" t="s">
        <v>32</v>
      </c>
      <c r="G311" s="66"/>
      <c r="H311" s="3" t="s">
        <v>31</v>
      </c>
      <c r="I311" s="3" t="s">
        <v>0</v>
      </c>
    </row>
    <row r="312" spans="1:9" ht="17.25" customHeight="1" x14ac:dyDescent="0.25">
      <c r="A312" s="7">
        <v>10302</v>
      </c>
      <c r="B312" s="7" t="s">
        <v>168</v>
      </c>
      <c r="C312" s="73" t="s">
        <v>216</v>
      </c>
      <c r="D312" s="74"/>
      <c r="E312" s="75"/>
      <c r="F312" s="76">
        <v>71.3</v>
      </c>
      <c r="G312" s="77"/>
      <c r="H312" s="32"/>
      <c r="I312" s="10">
        <f>F312*H312</f>
        <v>0</v>
      </c>
    </row>
    <row r="313" spans="1:9" ht="46.5" customHeight="1" x14ac:dyDescent="0.25">
      <c r="A313" s="67" t="s">
        <v>217</v>
      </c>
      <c r="B313" s="68"/>
      <c r="C313" s="68"/>
      <c r="D313" s="68"/>
      <c r="E313" s="68"/>
      <c r="F313" s="68"/>
      <c r="G313" s="68"/>
      <c r="H313" s="68"/>
      <c r="I313" s="69"/>
    </row>
    <row r="315" spans="1:9" ht="15.75" x14ac:dyDescent="0.3">
      <c r="A315" s="66" t="s">
        <v>30</v>
      </c>
      <c r="B315" s="66"/>
      <c r="C315" s="66"/>
      <c r="D315" s="66"/>
      <c r="E315" s="66"/>
      <c r="F315" s="66" t="s">
        <v>32</v>
      </c>
      <c r="G315" s="66"/>
      <c r="H315" s="3" t="s">
        <v>31</v>
      </c>
      <c r="I315" s="3" t="s">
        <v>0</v>
      </c>
    </row>
    <row r="316" spans="1:9" ht="26.25" customHeight="1" x14ac:dyDescent="0.25">
      <c r="A316" s="7">
        <v>10303</v>
      </c>
      <c r="B316" s="7" t="s">
        <v>168</v>
      </c>
      <c r="C316" s="73" t="s">
        <v>218</v>
      </c>
      <c r="D316" s="74"/>
      <c r="E316" s="75"/>
      <c r="F316" s="76">
        <v>709.2</v>
      </c>
      <c r="G316" s="77"/>
      <c r="H316" s="32"/>
      <c r="I316" s="10">
        <f>F316*H316</f>
        <v>0</v>
      </c>
    </row>
    <row r="317" spans="1:9" x14ac:dyDescent="0.25">
      <c r="A317" s="111" t="s">
        <v>219</v>
      </c>
      <c r="B317" s="78"/>
      <c r="C317" s="78"/>
      <c r="D317" s="78"/>
      <c r="E317" s="78"/>
      <c r="F317" s="78"/>
      <c r="G317" s="78"/>
      <c r="H317" s="78"/>
      <c r="I317" s="112"/>
    </row>
    <row r="318" spans="1:9" ht="42" customHeight="1" x14ac:dyDescent="0.25">
      <c r="A318" s="113"/>
      <c r="B318" s="114"/>
      <c r="C318" s="114"/>
      <c r="D318" s="114"/>
      <c r="E318" s="114"/>
      <c r="F318" s="114"/>
      <c r="G318" s="114"/>
      <c r="H318" s="114"/>
      <c r="I318" s="115"/>
    </row>
    <row r="320" spans="1:9" ht="15.75" x14ac:dyDescent="0.3">
      <c r="A320" s="66" t="s">
        <v>30</v>
      </c>
      <c r="B320" s="66"/>
      <c r="C320" s="66"/>
      <c r="D320" s="66"/>
      <c r="E320" s="66"/>
      <c r="F320" s="66" t="s">
        <v>32</v>
      </c>
      <c r="G320" s="66"/>
      <c r="H320" s="3" t="s">
        <v>31</v>
      </c>
      <c r="I320" s="3" t="s">
        <v>0</v>
      </c>
    </row>
    <row r="321" spans="1:9" ht="34.5" customHeight="1" x14ac:dyDescent="0.25">
      <c r="A321" s="7">
        <v>10306</v>
      </c>
      <c r="B321" s="7" t="s">
        <v>168</v>
      </c>
      <c r="C321" s="73" t="s">
        <v>220</v>
      </c>
      <c r="D321" s="74"/>
      <c r="E321" s="75"/>
      <c r="F321" s="76">
        <v>82.72</v>
      </c>
      <c r="G321" s="77"/>
      <c r="H321" s="32"/>
      <c r="I321" s="10">
        <f>F321*H321</f>
        <v>0</v>
      </c>
    </row>
    <row r="322" spans="1:9" ht="54.75" customHeight="1" x14ac:dyDescent="0.25">
      <c r="A322" s="70" t="s">
        <v>221</v>
      </c>
      <c r="B322" s="116"/>
      <c r="C322" s="116"/>
      <c r="D322" s="116"/>
      <c r="E322" s="116"/>
      <c r="F322" s="116"/>
      <c r="G322" s="116"/>
      <c r="H322" s="116"/>
      <c r="I322" s="117"/>
    </row>
    <row r="323" spans="1:9" x14ac:dyDescent="0.25">
      <c r="A323" s="18"/>
    </row>
    <row r="324" spans="1:9" ht="15.75" x14ac:dyDescent="0.3">
      <c r="A324" s="81" t="s">
        <v>222</v>
      </c>
      <c r="B324" s="82"/>
      <c r="C324" s="83" t="s">
        <v>69</v>
      </c>
      <c r="D324" s="84"/>
      <c r="E324" s="85"/>
    </row>
    <row r="326" spans="1:9" ht="15.75" x14ac:dyDescent="0.3">
      <c r="A326" s="66" t="s">
        <v>30</v>
      </c>
      <c r="B326" s="66"/>
      <c r="C326" s="66"/>
      <c r="D326" s="66"/>
      <c r="E326" s="66"/>
      <c r="F326" s="66" t="s">
        <v>32</v>
      </c>
      <c r="G326" s="66"/>
      <c r="H326" s="3" t="s">
        <v>31</v>
      </c>
      <c r="I326" s="3" t="s">
        <v>0</v>
      </c>
    </row>
    <row r="327" spans="1:9" x14ac:dyDescent="0.25">
      <c r="A327" s="7">
        <v>10401</v>
      </c>
      <c r="B327" s="7" t="s">
        <v>37</v>
      </c>
      <c r="C327" s="73" t="s">
        <v>223</v>
      </c>
      <c r="D327" s="74"/>
      <c r="E327" s="75"/>
      <c r="F327" s="76">
        <v>52.5</v>
      </c>
      <c r="G327" s="77"/>
      <c r="H327" s="32"/>
      <c r="I327" s="10">
        <f>F327*H327</f>
        <v>0</v>
      </c>
    </row>
    <row r="328" spans="1:9" ht="34.5" customHeight="1" x14ac:dyDescent="0.25">
      <c r="A328" s="67" t="s">
        <v>224</v>
      </c>
      <c r="B328" s="68"/>
      <c r="C328" s="68"/>
      <c r="D328" s="68"/>
      <c r="E328" s="68"/>
      <c r="F328" s="68"/>
      <c r="G328" s="68"/>
      <c r="H328" s="68"/>
      <c r="I328" s="69"/>
    </row>
    <row r="330" spans="1:9" ht="15.75" x14ac:dyDescent="0.3">
      <c r="A330" s="66" t="s">
        <v>30</v>
      </c>
      <c r="B330" s="66"/>
      <c r="C330" s="66"/>
      <c r="D330" s="66"/>
      <c r="E330" s="66"/>
      <c r="F330" s="66" t="s">
        <v>32</v>
      </c>
      <c r="G330" s="66"/>
      <c r="H330" s="3" t="s">
        <v>31</v>
      </c>
      <c r="I330" s="3" t="s">
        <v>0</v>
      </c>
    </row>
    <row r="331" spans="1:9" x14ac:dyDescent="0.25">
      <c r="A331" s="7">
        <v>10402</v>
      </c>
      <c r="B331" s="7" t="s">
        <v>77</v>
      </c>
      <c r="C331" s="73" t="s">
        <v>225</v>
      </c>
      <c r="D331" s="74"/>
      <c r="E331" s="75"/>
      <c r="F331" s="76">
        <v>14</v>
      </c>
      <c r="G331" s="77"/>
      <c r="H331" s="32"/>
      <c r="I331" s="10">
        <f>F331*H331</f>
        <v>0</v>
      </c>
    </row>
    <row r="332" spans="1:9" ht="34.5" customHeight="1" x14ac:dyDescent="0.25">
      <c r="A332" s="67" t="s">
        <v>226</v>
      </c>
      <c r="B332" s="68"/>
      <c r="C332" s="68"/>
      <c r="D332" s="68"/>
      <c r="E332" s="68"/>
      <c r="F332" s="68"/>
      <c r="G332" s="68"/>
      <c r="H332" s="68"/>
      <c r="I332" s="69"/>
    </row>
    <row r="334" spans="1:9" ht="15.75" x14ac:dyDescent="0.3">
      <c r="A334" s="66" t="s">
        <v>30</v>
      </c>
      <c r="B334" s="66"/>
      <c r="C334" s="66"/>
      <c r="D334" s="66"/>
      <c r="E334" s="66"/>
      <c r="F334" s="66" t="s">
        <v>32</v>
      </c>
      <c r="G334" s="66"/>
      <c r="H334" s="3" t="s">
        <v>31</v>
      </c>
      <c r="I334" s="3" t="s">
        <v>0</v>
      </c>
    </row>
    <row r="335" spans="1:9" x14ac:dyDescent="0.25">
      <c r="A335" s="7" t="s">
        <v>227</v>
      </c>
      <c r="B335" s="7" t="s">
        <v>37</v>
      </c>
      <c r="C335" s="73" t="s">
        <v>228</v>
      </c>
      <c r="D335" s="74"/>
      <c r="E335" s="75"/>
      <c r="F335" s="76">
        <v>1.62</v>
      </c>
      <c r="G335" s="77"/>
      <c r="H335" s="32"/>
      <c r="I335" s="10">
        <f>F335*H335</f>
        <v>0</v>
      </c>
    </row>
    <row r="336" spans="1:9" ht="103.5" customHeight="1" x14ac:dyDescent="0.25">
      <c r="A336" s="58" t="s">
        <v>229</v>
      </c>
      <c r="B336" s="59"/>
      <c r="C336" s="59"/>
      <c r="D336" s="59"/>
      <c r="E336" s="59"/>
      <c r="F336" s="59"/>
      <c r="G336" s="59"/>
      <c r="H336" s="59"/>
      <c r="I336" s="60"/>
    </row>
    <row r="338" spans="1:22" ht="15.75" x14ac:dyDescent="0.3">
      <c r="A338" s="66" t="s">
        <v>30</v>
      </c>
      <c r="B338" s="66"/>
      <c r="C338" s="66"/>
      <c r="D338" s="66"/>
      <c r="E338" s="66"/>
      <c r="F338" s="66" t="s">
        <v>32</v>
      </c>
      <c r="G338" s="66"/>
      <c r="H338" s="3" t="s">
        <v>31</v>
      </c>
      <c r="I338" s="3" t="s">
        <v>0</v>
      </c>
    </row>
    <row r="339" spans="1:22" x14ac:dyDescent="0.25">
      <c r="A339" s="21" t="s">
        <v>230</v>
      </c>
      <c r="B339" s="21" t="s">
        <v>37</v>
      </c>
      <c r="C339" s="53" t="s">
        <v>231</v>
      </c>
      <c r="D339" s="54"/>
      <c r="E339" s="55"/>
      <c r="F339" s="56">
        <v>0.6</v>
      </c>
      <c r="G339" s="57"/>
      <c r="H339" s="34"/>
      <c r="I339" s="22">
        <f>F339*H339</f>
        <v>0</v>
      </c>
    </row>
    <row r="340" spans="1:22" s="17" customFormat="1" ht="65.25" customHeight="1" x14ac:dyDescent="0.25">
      <c r="A340" s="61" t="s">
        <v>232</v>
      </c>
      <c r="B340" s="62"/>
      <c r="C340" s="62"/>
      <c r="D340" s="62"/>
      <c r="E340" s="62"/>
      <c r="F340" s="62"/>
      <c r="G340" s="62"/>
      <c r="H340" s="62"/>
      <c r="I340" s="63"/>
      <c r="J340"/>
      <c r="K340"/>
      <c r="L340"/>
      <c r="M340"/>
      <c r="N340"/>
      <c r="O340"/>
      <c r="P340"/>
      <c r="Q340"/>
      <c r="R340"/>
      <c r="S340"/>
      <c r="T340"/>
      <c r="U340"/>
      <c r="V340"/>
    </row>
    <row r="342" spans="1:22" ht="15.75" x14ac:dyDescent="0.3">
      <c r="A342" s="81" t="s">
        <v>233</v>
      </c>
      <c r="B342" s="82"/>
      <c r="C342" s="83" t="s">
        <v>109</v>
      </c>
      <c r="D342" s="84"/>
      <c r="E342" s="85"/>
    </row>
    <row r="344" spans="1:22" ht="15.75" x14ac:dyDescent="0.3">
      <c r="C344" s="97" t="s">
        <v>234</v>
      </c>
      <c r="D344" s="97"/>
      <c r="E344" s="4" t="s">
        <v>116</v>
      </c>
    </row>
    <row r="346" spans="1:22" ht="15.75" x14ac:dyDescent="0.3">
      <c r="A346" s="66" t="s">
        <v>30</v>
      </c>
      <c r="B346" s="66"/>
      <c r="C346" s="66"/>
      <c r="D346" s="66"/>
      <c r="E346" s="66"/>
      <c r="F346" s="66" t="s">
        <v>32</v>
      </c>
      <c r="G346" s="66"/>
      <c r="H346" s="3" t="s">
        <v>31</v>
      </c>
      <c r="I346" s="3" t="s">
        <v>0</v>
      </c>
    </row>
    <row r="347" spans="1:22" ht="28.5" x14ac:dyDescent="0.25">
      <c r="A347" s="7" t="s">
        <v>117</v>
      </c>
      <c r="B347" s="7" t="s">
        <v>55</v>
      </c>
      <c r="C347" s="73" t="s">
        <v>235</v>
      </c>
      <c r="D347" s="74"/>
      <c r="E347" s="75"/>
      <c r="F347" s="76">
        <v>1</v>
      </c>
      <c r="G347" s="77"/>
      <c r="H347" s="32"/>
      <c r="I347" s="10">
        <f>F347*H347</f>
        <v>0</v>
      </c>
    </row>
    <row r="348" spans="1:22" ht="75.75" customHeight="1" x14ac:dyDescent="0.25">
      <c r="A348" s="61" t="s">
        <v>236</v>
      </c>
      <c r="B348" s="62"/>
      <c r="C348" s="62"/>
      <c r="D348" s="62"/>
      <c r="E348" s="62"/>
      <c r="F348" s="62"/>
      <c r="G348" s="62"/>
      <c r="H348" s="62"/>
      <c r="I348" s="63"/>
    </row>
    <row r="350" spans="1:22" ht="15.75" x14ac:dyDescent="0.3">
      <c r="C350" s="97" t="s">
        <v>237</v>
      </c>
      <c r="D350" s="97"/>
      <c r="E350" s="4" t="s">
        <v>121</v>
      </c>
    </row>
    <row r="352" spans="1:22" ht="15.75" x14ac:dyDescent="0.3">
      <c r="A352" s="66" t="s">
        <v>30</v>
      </c>
      <c r="B352" s="66"/>
      <c r="C352" s="66"/>
      <c r="D352" s="66"/>
      <c r="E352" s="66"/>
      <c r="F352" s="66" t="s">
        <v>32</v>
      </c>
      <c r="G352" s="66"/>
      <c r="H352" s="3" t="s">
        <v>31</v>
      </c>
      <c r="I352" s="3" t="s">
        <v>0</v>
      </c>
    </row>
    <row r="353" spans="1:9" ht="27" customHeight="1" x14ac:dyDescent="0.25">
      <c r="A353" s="7" t="s">
        <v>136</v>
      </c>
      <c r="B353" s="7" t="s">
        <v>55</v>
      </c>
      <c r="C353" s="73" t="s">
        <v>238</v>
      </c>
      <c r="D353" s="74"/>
      <c r="E353" s="75"/>
      <c r="F353" s="76">
        <v>4</v>
      </c>
      <c r="G353" s="77"/>
      <c r="H353" s="32"/>
      <c r="I353" s="10">
        <f>F353*H353</f>
        <v>0</v>
      </c>
    </row>
    <row r="354" spans="1:9" ht="46.5" customHeight="1" x14ac:dyDescent="0.25">
      <c r="A354" s="61" t="s">
        <v>239</v>
      </c>
      <c r="B354" s="62"/>
      <c r="C354" s="62"/>
      <c r="D354" s="62"/>
      <c r="E354" s="62"/>
      <c r="F354" s="62"/>
      <c r="G354" s="62"/>
      <c r="H354" s="62"/>
      <c r="I354" s="63"/>
    </row>
    <row r="356" spans="1:9" ht="15.75" x14ac:dyDescent="0.3">
      <c r="A356" s="66" t="s">
        <v>30</v>
      </c>
      <c r="B356" s="66"/>
      <c r="C356" s="66"/>
      <c r="D356" s="66"/>
      <c r="E356" s="66"/>
      <c r="F356" s="66" t="s">
        <v>32</v>
      </c>
      <c r="G356" s="66"/>
      <c r="H356" s="3" t="s">
        <v>31</v>
      </c>
      <c r="I356" s="3" t="s">
        <v>0</v>
      </c>
    </row>
    <row r="357" spans="1:9" ht="24" customHeight="1" x14ac:dyDescent="0.25">
      <c r="A357" s="7" t="s">
        <v>240</v>
      </c>
      <c r="B357" s="7" t="s">
        <v>55</v>
      </c>
      <c r="C357" s="73" t="s">
        <v>241</v>
      </c>
      <c r="D357" s="74"/>
      <c r="E357" s="75"/>
      <c r="F357" s="76">
        <v>4</v>
      </c>
      <c r="G357" s="77"/>
      <c r="H357" s="32"/>
      <c r="I357" s="10">
        <f>F357*H357</f>
        <v>0</v>
      </c>
    </row>
    <row r="358" spans="1:9" ht="31.5" customHeight="1" x14ac:dyDescent="0.25">
      <c r="A358" s="61" t="s">
        <v>242</v>
      </c>
      <c r="B358" s="62"/>
      <c r="C358" s="62"/>
      <c r="D358" s="62"/>
      <c r="E358" s="62"/>
      <c r="F358" s="62"/>
      <c r="G358" s="62"/>
      <c r="H358" s="62"/>
      <c r="I358" s="63"/>
    </row>
    <row r="360" spans="1:9" ht="15.75" x14ac:dyDescent="0.3">
      <c r="A360" s="66" t="s">
        <v>30</v>
      </c>
      <c r="B360" s="66"/>
      <c r="C360" s="66"/>
      <c r="D360" s="66"/>
      <c r="E360" s="66"/>
      <c r="F360" s="66" t="s">
        <v>32</v>
      </c>
      <c r="G360" s="66"/>
      <c r="H360" s="3" t="s">
        <v>31</v>
      </c>
      <c r="I360" s="3" t="s">
        <v>0</v>
      </c>
    </row>
    <row r="361" spans="1:9" ht="29.25" customHeight="1" x14ac:dyDescent="0.25">
      <c r="A361" s="7" t="s">
        <v>243</v>
      </c>
      <c r="B361" s="7" t="s">
        <v>55</v>
      </c>
      <c r="C361" s="73" t="s">
        <v>244</v>
      </c>
      <c r="D361" s="74"/>
      <c r="E361" s="75"/>
      <c r="F361" s="76">
        <v>2</v>
      </c>
      <c r="G361" s="77"/>
      <c r="H361" s="32"/>
      <c r="I361" s="10">
        <f>F361*H361</f>
        <v>0</v>
      </c>
    </row>
    <row r="362" spans="1:9" ht="37.5" customHeight="1" x14ac:dyDescent="0.25">
      <c r="A362" s="58" t="s">
        <v>245</v>
      </c>
      <c r="B362" s="59"/>
      <c r="C362" s="59"/>
      <c r="D362" s="59"/>
      <c r="E362" s="59"/>
      <c r="F362" s="59"/>
      <c r="G362" s="59"/>
      <c r="H362" s="59"/>
      <c r="I362" s="60"/>
    </row>
    <row r="363" spans="1:9" x14ac:dyDescent="0.25">
      <c r="A363" s="9"/>
    </row>
    <row r="364" spans="1:9" ht="15.75" x14ac:dyDescent="0.3">
      <c r="A364" s="66" t="s">
        <v>30</v>
      </c>
      <c r="B364" s="66"/>
      <c r="C364" s="66"/>
      <c r="D364" s="66"/>
      <c r="E364" s="66"/>
      <c r="F364" s="66" t="s">
        <v>32</v>
      </c>
      <c r="G364" s="66"/>
      <c r="H364" s="3" t="s">
        <v>31</v>
      </c>
      <c r="I364" s="3" t="s">
        <v>0</v>
      </c>
    </row>
    <row r="365" spans="1:9" x14ac:dyDescent="0.25">
      <c r="A365" s="7" t="s">
        <v>246</v>
      </c>
      <c r="B365" s="7" t="s">
        <v>55</v>
      </c>
      <c r="C365" s="73" t="s">
        <v>247</v>
      </c>
      <c r="D365" s="74"/>
      <c r="E365" s="75"/>
      <c r="F365" s="76">
        <v>2</v>
      </c>
      <c r="G365" s="77"/>
      <c r="H365" s="32"/>
      <c r="I365" s="10">
        <f>F365*H365</f>
        <v>0</v>
      </c>
    </row>
    <row r="366" spans="1:9" ht="75" customHeight="1" x14ac:dyDescent="0.25">
      <c r="A366" s="58" t="s">
        <v>248</v>
      </c>
      <c r="B366" s="59"/>
      <c r="C366" s="59"/>
      <c r="D366" s="59"/>
      <c r="E366" s="59"/>
      <c r="F366" s="59"/>
      <c r="G366" s="59"/>
      <c r="H366" s="59"/>
      <c r="I366" s="60"/>
    </row>
    <row r="367" spans="1:9" x14ac:dyDescent="0.25">
      <c r="A367" s="15"/>
    </row>
    <row r="368" spans="1:9" ht="15.75" x14ac:dyDescent="0.3">
      <c r="C368" s="97" t="s">
        <v>249</v>
      </c>
      <c r="D368" s="97"/>
      <c r="E368" s="4" t="s">
        <v>250</v>
      </c>
    </row>
    <row r="370" spans="1:9" ht="15.75" x14ac:dyDescent="0.3">
      <c r="A370" s="66" t="s">
        <v>30</v>
      </c>
      <c r="B370" s="66"/>
      <c r="C370" s="66"/>
      <c r="D370" s="66"/>
      <c r="E370" s="66"/>
      <c r="F370" s="66" t="s">
        <v>32</v>
      </c>
      <c r="G370" s="66"/>
      <c r="H370" s="3" t="s">
        <v>31</v>
      </c>
      <c r="I370" s="3" t="s">
        <v>0</v>
      </c>
    </row>
    <row r="371" spans="1:9" x14ac:dyDescent="0.25">
      <c r="A371" s="7" t="s">
        <v>251</v>
      </c>
      <c r="B371" s="7" t="s">
        <v>55</v>
      </c>
      <c r="C371" s="73" t="s">
        <v>252</v>
      </c>
      <c r="D371" s="74"/>
      <c r="E371" s="75"/>
      <c r="F371" s="76">
        <v>1</v>
      </c>
      <c r="G371" s="77"/>
      <c r="H371" s="32"/>
      <c r="I371" s="10">
        <f>F371*H371</f>
        <v>0</v>
      </c>
    </row>
    <row r="372" spans="1:9" ht="30" customHeight="1" x14ac:dyDescent="0.25">
      <c r="A372" s="58" t="s">
        <v>253</v>
      </c>
      <c r="B372" s="59"/>
      <c r="C372" s="59"/>
      <c r="D372" s="59"/>
      <c r="E372" s="59"/>
      <c r="F372" s="59"/>
      <c r="G372" s="59"/>
      <c r="H372" s="59"/>
      <c r="I372" s="60"/>
    </row>
    <row r="374" spans="1:9" ht="15.75" x14ac:dyDescent="0.3">
      <c r="A374" s="64" t="s">
        <v>254</v>
      </c>
      <c r="B374" s="64"/>
      <c r="C374" s="65" t="s">
        <v>255</v>
      </c>
      <c r="D374" s="65"/>
      <c r="E374" s="65"/>
      <c r="F374" s="65"/>
      <c r="G374" s="65"/>
      <c r="H374" s="65"/>
      <c r="I374" s="14">
        <f>SUM(I378+I384+I389+I395+I399)</f>
        <v>0</v>
      </c>
    </row>
    <row r="375" spans="1:9" ht="15.75" x14ac:dyDescent="0.3">
      <c r="A375" s="81" t="s">
        <v>256</v>
      </c>
      <c r="B375" s="82"/>
      <c r="C375" s="83" t="s">
        <v>257</v>
      </c>
      <c r="D375" s="84"/>
      <c r="E375" s="85"/>
    </row>
    <row r="377" spans="1:9" ht="15.75" x14ac:dyDescent="0.3">
      <c r="A377" s="66" t="s">
        <v>30</v>
      </c>
      <c r="B377" s="66"/>
      <c r="C377" s="66"/>
      <c r="D377" s="66"/>
      <c r="E377" s="66"/>
      <c r="F377" s="66" t="s">
        <v>32</v>
      </c>
      <c r="G377" s="66"/>
      <c r="H377" s="3" t="s">
        <v>31</v>
      </c>
      <c r="I377" s="3" t="s">
        <v>0</v>
      </c>
    </row>
    <row r="378" spans="1:9" x14ac:dyDescent="0.25">
      <c r="A378" s="7" t="s">
        <v>258</v>
      </c>
      <c r="B378" s="7" t="s">
        <v>37</v>
      </c>
      <c r="C378" s="73" t="s">
        <v>259</v>
      </c>
      <c r="D378" s="74"/>
      <c r="E378" s="75"/>
      <c r="F378" s="76">
        <v>103.5</v>
      </c>
      <c r="G378" s="77"/>
      <c r="H378" s="32"/>
      <c r="I378" s="10">
        <f>F378*H378</f>
        <v>0</v>
      </c>
    </row>
    <row r="379" spans="1:9" ht="43.5" customHeight="1" x14ac:dyDescent="0.25">
      <c r="A379" s="58" t="s">
        <v>260</v>
      </c>
      <c r="B379" s="59"/>
      <c r="C379" s="59"/>
      <c r="D379" s="59"/>
      <c r="E379" s="59"/>
      <c r="F379" s="59"/>
      <c r="G379" s="59"/>
      <c r="H379" s="59"/>
      <c r="I379" s="60"/>
    </row>
    <row r="381" spans="1:9" ht="15.75" x14ac:dyDescent="0.3">
      <c r="A381" s="81" t="s">
        <v>261</v>
      </c>
      <c r="B381" s="82"/>
      <c r="C381" s="83" t="s">
        <v>262</v>
      </c>
      <c r="D381" s="84"/>
      <c r="E381" s="85"/>
    </row>
    <row r="383" spans="1:9" ht="15.75" x14ac:dyDescent="0.3">
      <c r="A383" s="66" t="s">
        <v>30</v>
      </c>
      <c r="B383" s="66"/>
      <c r="C383" s="66"/>
      <c r="D383" s="66"/>
      <c r="E383" s="66"/>
      <c r="F383" s="66" t="s">
        <v>32</v>
      </c>
      <c r="G383" s="66"/>
      <c r="H383" s="3" t="s">
        <v>31</v>
      </c>
      <c r="I383" s="3" t="s">
        <v>0</v>
      </c>
    </row>
    <row r="384" spans="1:9" ht="28.5" x14ac:dyDescent="0.25">
      <c r="A384" s="7" t="s">
        <v>263</v>
      </c>
      <c r="B384" s="7" t="s">
        <v>55</v>
      </c>
      <c r="C384" s="73" t="s">
        <v>264</v>
      </c>
      <c r="D384" s="74"/>
      <c r="E384" s="75"/>
      <c r="F384" s="76">
        <v>1</v>
      </c>
      <c r="G384" s="77"/>
      <c r="H384" s="32"/>
      <c r="I384" s="10">
        <f>F384*H384</f>
        <v>0</v>
      </c>
    </row>
    <row r="385" spans="1:9" ht="61.5" customHeight="1" x14ac:dyDescent="0.25">
      <c r="A385" s="61" t="s">
        <v>265</v>
      </c>
      <c r="B385" s="62"/>
      <c r="C385" s="62"/>
      <c r="D385" s="62"/>
      <c r="E385" s="62"/>
      <c r="F385" s="62"/>
      <c r="G385" s="62"/>
      <c r="H385" s="62"/>
      <c r="I385" s="63"/>
    </row>
    <row r="386" spans="1:9" ht="3" customHeight="1" x14ac:dyDescent="0.25"/>
    <row r="388" spans="1:9" ht="15.75" x14ac:dyDescent="0.3">
      <c r="A388" s="66" t="s">
        <v>30</v>
      </c>
      <c r="B388" s="66"/>
      <c r="C388" s="66"/>
      <c r="D388" s="66"/>
      <c r="E388" s="66"/>
      <c r="F388" s="66" t="s">
        <v>32</v>
      </c>
      <c r="G388" s="66"/>
      <c r="H388" s="3" t="s">
        <v>31</v>
      </c>
      <c r="I388" s="3" t="s">
        <v>0</v>
      </c>
    </row>
    <row r="389" spans="1:9" ht="28.5" x14ac:dyDescent="0.25">
      <c r="A389" s="7" t="s">
        <v>266</v>
      </c>
      <c r="B389" s="7" t="s">
        <v>55</v>
      </c>
      <c r="C389" s="73" t="s">
        <v>267</v>
      </c>
      <c r="D389" s="74"/>
      <c r="E389" s="75"/>
      <c r="F389" s="76">
        <v>1</v>
      </c>
      <c r="G389" s="77"/>
      <c r="H389" s="32"/>
      <c r="I389" s="10">
        <f>F389*H389</f>
        <v>0</v>
      </c>
    </row>
    <row r="390" spans="1:9" ht="59.25" customHeight="1" x14ac:dyDescent="0.25">
      <c r="A390" s="61" t="s">
        <v>268</v>
      </c>
      <c r="B390" s="62"/>
      <c r="C390" s="62"/>
      <c r="D390" s="62"/>
      <c r="E390" s="62"/>
      <c r="F390" s="62"/>
      <c r="G390" s="62"/>
      <c r="H390" s="62"/>
      <c r="I390" s="63"/>
    </row>
    <row r="392" spans="1:9" ht="15.75" x14ac:dyDescent="0.3">
      <c r="A392" s="81" t="s">
        <v>269</v>
      </c>
      <c r="B392" s="82"/>
      <c r="C392" s="83" t="s">
        <v>270</v>
      </c>
      <c r="D392" s="84"/>
      <c r="E392" s="85"/>
    </row>
    <row r="394" spans="1:9" ht="15.75" x14ac:dyDescent="0.3">
      <c r="A394" s="66" t="s">
        <v>30</v>
      </c>
      <c r="B394" s="66"/>
      <c r="C394" s="66"/>
      <c r="D394" s="66"/>
      <c r="E394" s="66"/>
      <c r="F394" s="66" t="s">
        <v>32</v>
      </c>
      <c r="G394" s="66"/>
      <c r="H394" s="3" t="s">
        <v>31</v>
      </c>
      <c r="I394" s="3" t="s">
        <v>0</v>
      </c>
    </row>
    <row r="395" spans="1:9" x14ac:dyDescent="0.25">
      <c r="A395" s="7" t="s">
        <v>271</v>
      </c>
      <c r="B395" s="7" t="s">
        <v>55</v>
      </c>
      <c r="C395" s="73" t="s">
        <v>272</v>
      </c>
      <c r="D395" s="74"/>
      <c r="E395" s="75"/>
      <c r="F395" s="76">
        <v>1</v>
      </c>
      <c r="G395" s="77"/>
      <c r="H395" s="32"/>
      <c r="I395" s="10">
        <f>F395*H395</f>
        <v>0</v>
      </c>
    </row>
    <row r="396" spans="1:9" ht="41.25" customHeight="1" x14ac:dyDescent="0.25">
      <c r="A396" s="61" t="s">
        <v>273</v>
      </c>
      <c r="B396" s="62"/>
      <c r="C396" s="62"/>
      <c r="D396" s="62"/>
      <c r="E396" s="62"/>
      <c r="F396" s="62"/>
      <c r="G396" s="62"/>
      <c r="H396" s="62"/>
      <c r="I396" s="63"/>
    </row>
    <row r="398" spans="1:9" ht="15.75" x14ac:dyDescent="0.3">
      <c r="A398" s="66" t="s">
        <v>30</v>
      </c>
      <c r="B398" s="66"/>
      <c r="C398" s="66"/>
      <c r="D398" s="66"/>
      <c r="E398" s="66"/>
      <c r="F398" s="66" t="s">
        <v>32</v>
      </c>
      <c r="G398" s="66"/>
      <c r="H398" s="3" t="s">
        <v>31</v>
      </c>
      <c r="I398" s="3" t="s">
        <v>0</v>
      </c>
    </row>
    <row r="399" spans="1:9" ht="15" customHeight="1" x14ac:dyDescent="0.25">
      <c r="A399" s="7" t="s">
        <v>274</v>
      </c>
      <c r="B399" s="7" t="s">
        <v>77</v>
      </c>
      <c r="C399" s="73" t="s">
        <v>275</v>
      </c>
      <c r="D399" s="74"/>
      <c r="E399" s="75"/>
      <c r="F399" s="76">
        <v>15</v>
      </c>
      <c r="G399" s="77"/>
      <c r="H399" s="32"/>
      <c r="I399" s="10">
        <f>F399*H399</f>
        <v>0</v>
      </c>
    </row>
    <row r="400" spans="1:9" ht="45" customHeight="1" x14ac:dyDescent="0.25">
      <c r="A400" s="61" t="s">
        <v>276</v>
      </c>
      <c r="B400" s="62"/>
      <c r="C400" s="62"/>
      <c r="D400" s="62"/>
      <c r="E400" s="62"/>
      <c r="F400" s="62"/>
      <c r="G400" s="62"/>
      <c r="H400" s="62"/>
      <c r="I400" s="63"/>
    </row>
    <row r="402" spans="1:9" ht="15.75" x14ac:dyDescent="0.3">
      <c r="A402" s="64" t="s">
        <v>277</v>
      </c>
      <c r="B402" s="64"/>
      <c r="C402" s="65" t="s">
        <v>278</v>
      </c>
      <c r="D402" s="65"/>
      <c r="E402" s="65"/>
      <c r="F402" s="65"/>
      <c r="G402" s="65"/>
      <c r="H402" s="65"/>
      <c r="I402" s="14">
        <f>SUM(I407+I411+I417+I421+I425+I431+I437+I441+I445+I449+I454+I460+I464+I472+I476+I480+I484+I488+I494+I498+I502+I508+I512+I516+I520+I524)</f>
        <v>0</v>
      </c>
    </row>
    <row r="404" spans="1:9" ht="15.75" x14ac:dyDescent="0.3">
      <c r="A404" s="81" t="s">
        <v>280</v>
      </c>
      <c r="B404" s="82"/>
      <c r="C404" s="83" t="s">
        <v>281</v>
      </c>
      <c r="D404" s="84"/>
      <c r="E404" s="85"/>
    </row>
    <row r="406" spans="1:9" ht="15.75" x14ac:dyDescent="0.3">
      <c r="A406" s="66" t="s">
        <v>30</v>
      </c>
      <c r="B406" s="66"/>
      <c r="C406" s="66"/>
      <c r="D406" s="66"/>
      <c r="E406" s="66"/>
      <c r="F406" s="66" t="s">
        <v>32</v>
      </c>
      <c r="G406" s="66"/>
      <c r="H406" s="3" t="s">
        <v>31</v>
      </c>
      <c r="I406" s="3" t="s">
        <v>0</v>
      </c>
    </row>
    <row r="407" spans="1:9" ht="28.5" x14ac:dyDescent="0.25">
      <c r="A407" s="7" t="s">
        <v>282</v>
      </c>
      <c r="B407" s="7" t="s">
        <v>55</v>
      </c>
      <c r="C407" s="73" t="s">
        <v>264</v>
      </c>
      <c r="D407" s="74"/>
      <c r="E407" s="75"/>
      <c r="F407" s="76">
        <v>1</v>
      </c>
      <c r="G407" s="77"/>
      <c r="H407" s="32"/>
      <c r="I407" s="10">
        <f>F407*H407</f>
        <v>0</v>
      </c>
    </row>
    <row r="408" spans="1:9" ht="72" customHeight="1" x14ac:dyDescent="0.25">
      <c r="A408" s="58" t="s">
        <v>283</v>
      </c>
      <c r="B408" s="59"/>
      <c r="C408" s="59"/>
      <c r="D408" s="59"/>
      <c r="E408" s="59"/>
      <c r="F408" s="59"/>
      <c r="G408" s="59"/>
      <c r="H408" s="59"/>
      <c r="I408" s="60"/>
    </row>
    <row r="409" spans="1:9" x14ac:dyDescent="0.25">
      <c r="A409" s="9"/>
    </row>
    <row r="410" spans="1:9" ht="15.75" x14ac:dyDescent="0.3">
      <c r="A410" s="66" t="s">
        <v>30</v>
      </c>
      <c r="B410" s="66"/>
      <c r="C410" s="66"/>
      <c r="D410" s="66"/>
      <c r="E410" s="66"/>
      <c r="F410" s="66" t="s">
        <v>32</v>
      </c>
      <c r="G410" s="66"/>
      <c r="H410" s="3" t="s">
        <v>31</v>
      </c>
      <c r="I410" s="3" t="s">
        <v>0</v>
      </c>
    </row>
    <row r="411" spans="1:9" ht="27.75" customHeight="1" x14ac:dyDescent="0.25">
      <c r="A411" s="7" t="s">
        <v>284</v>
      </c>
      <c r="B411" s="7" t="s">
        <v>55</v>
      </c>
      <c r="C411" s="73" t="s">
        <v>285</v>
      </c>
      <c r="D411" s="74"/>
      <c r="E411" s="75"/>
      <c r="F411" s="76">
        <v>1</v>
      </c>
      <c r="G411" s="77"/>
      <c r="H411" s="32"/>
      <c r="I411" s="10">
        <f>F411*H411</f>
        <v>0</v>
      </c>
    </row>
    <row r="412" spans="1:9" x14ac:dyDescent="0.25">
      <c r="A412" s="102" t="s">
        <v>286</v>
      </c>
      <c r="B412" s="100"/>
      <c r="C412" s="100"/>
      <c r="D412" s="100"/>
      <c r="E412" s="100"/>
      <c r="F412" s="100"/>
      <c r="G412" s="100"/>
      <c r="H412" s="100"/>
      <c r="I412" s="103"/>
    </row>
    <row r="413" spans="1:9" x14ac:dyDescent="0.25">
      <c r="A413" s="107"/>
      <c r="B413" s="108"/>
      <c r="C413" s="108"/>
      <c r="D413" s="108"/>
      <c r="E413" s="108"/>
      <c r="F413" s="108"/>
      <c r="G413" s="108"/>
      <c r="H413" s="108"/>
      <c r="I413" s="109"/>
    </row>
    <row r="414" spans="1:9" ht="135.75" customHeight="1" x14ac:dyDescent="0.25">
      <c r="A414" s="104"/>
      <c r="B414" s="105"/>
      <c r="C414" s="105"/>
      <c r="D414" s="105"/>
      <c r="E414" s="105"/>
      <c r="F414" s="105"/>
      <c r="G414" s="105"/>
      <c r="H414" s="105"/>
      <c r="I414" s="106"/>
    </row>
    <row r="416" spans="1:9" ht="15.75" x14ac:dyDescent="0.3">
      <c r="A416" s="66" t="s">
        <v>30</v>
      </c>
      <c r="B416" s="66"/>
      <c r="C416" s="66"/>
      <c r="D416" s="66"/>
      <c r="E416" s="66"/>
      <c r="F416" s="66" t="s">
        <v>32</v>
      </c>
      <c r="G416" s="66"/>
      <c r="H416" s="3" t="s">
        <v>31</v>
      </c>
      <c r="I416" s="3" t="s">
        <v>0</v>
      </c>
    </row>
    <row r="417" spans="1:9" x14ac:dyDescent="0.25">
      <c r="A417" s="7" t="s">
        <v>86</v>
      </c>
      <c r="B417" s="7" t="s">
        <v>37</v>
      </c>
      <c r="C417" s="73" t="s">
        <v>287</v>
      </c>
      <c r="D417" s="74"/>
      <c r="E417" s="75"/>
      <c r="F417" s="76">
        <v>6.78</v>
      </c>
      <c r="G417" s="77"/>
      <c r="H417" s="32"/>
      <c r="I417" s="10">
        <f>F417*H417</f>
        <v>0</v>
      </c>
    </row>
    <row r="418" spans="1:9" ht="84.75" customHeight="1" x14ac:dyDescent="0.25">
      <c r="A418" s="61" t="s">
        <v>288</v>
      </c>
      <c r="B418" s="62"/>
      <c r="C418" s="62"/>
      <c r="D418" s="62"/>
      <c r="E418" s="62"/>
      <c r="F418" s="62"/>
      <c r="G418" s="62"/>
      <c r="H418" s="62"/>
      <c r="I418" s="63"/>
    </row>
    <row r="420" spans="1:9" ht="15.75" x14ac:dyDescent="0.3">
      <c r="A420" s="66" t="s">
        <v>30</v>
      </c>
      <c r="B420" s="66"/>
      <c r="C420" s="66"/>
      <c r="D420" s="66"/>
      <c r="E420" s="66"/>
      <c r="F420" s="66" t="s">
        <v>32</v>
      </c>
      <c r="G420" s="66"/>
      <c r="H420" s="3" t="s">
        <v>31</v>
      </c>
      <c r="I420" s="3" t="s">
        <v>0</v>
      </c>
    </row>
    <row r="421" spans="1:9" ht="30" customHeight="1" x14ac:dyDescent="0.25">
      <c r="A421" s="7" t="s">
        <v>70</v>
      </c>
      <c r="B421" s="7" t="s">
        <v>37</v>
      </c>
      <c r="C421" s="73" t="s">
        <v>289</v>
      </c>
      <c r="D421" s="74"/>
      <c r="E421" s="75"/>
      <c r="F421" s="76">
        <v>0.64</v>
      </c>
      <c r="G421" s="77"/>
      <c r="H421" s="32"/>
      <c r="I421" s="10">
        <f>F421*H421</f>
        <v>0</v>
      </c>
    </row>
    <row r="422" spans="1:9" ht="117.75" customHeight="1" x14ac:dyDescent="0.25">
      <c r="A422" s="61" t="s">
        <v>290</v>
      </c>
      <c r="B422" s="62"/>
      <c r="C422" s="62"/>
      <c r="D422" s="62"/>
      <c r="E422" s="62"/>
      <c r="F422" s="62"/>
      <c r="G422" s="62"/>
      <c r="H422" s="62"/>
      <c r="I422" s="63"/>
    </row>
    <row r="424" spans="1:9" ht="15.75" x14ac:dyDescent="0.3">
      <c r="A424" s="66" t="s">
        <v>30</v>
      </c>
      <c r="B424" s="66"/>
      <c r="C424" s="66"/>
      <c r="D424" s="66"/>
      <c r="E424" s="66"/>
      <c r="F424" s="66" t="s">
        <v>32</v>
      </c>
      <c r="G424" s="66"/>
      <c r="H424" s="3" t="s">
        <v>31</v>
      </c>
      <c r="I424" s="3" t="s">
        <v>0</v>
      </c>
    </row>
    <row r="425" spans="1:9" x14ac:dyDescent="0.25">
      <c r="A425" s="7" t="s">
        <v>291</v>
      </c>
      <c r="B425" s="7"/>
      <c r="C425" s="73" t="s">
        <v>292</v>
      </c>
      <c r="D425" s="74"/>
      <c r="E425" s="75"/>
      <c r="F425" s="76">
        <v>1</v>
      </c>
      <c r="G425" s="77"/>
      <c r="H425" s="32"/>
      <c r="I425" s="10">
        <f>F425*H425</f>
        <v>0</v>
      </c>
    </row>
    <row r="426" spans="1:9" x14ac:dyDescent="0.25">
      <c r="A426" s="99" t="s">
        <v>293</v>
      </c>
      <c r="B426" s="99"/>
      <c r="C426" s="99"/>
      <c r="D426" s="99"/>
      <c r="E426" s="99"/>
      <c r="F426" s="99"/>
      <c r="G426" s="99"/>
      <c r="H426" s="99"/>
      <c r="I426" s="99"/>
    </row>
    <row r="428" spans="1:9" ht="15.75" x14ac:dyDescent="0.3">
      <c r="A428" s="81" t="s">
        <v>294</v>
      </c>
      <c r="B428" s="82"/>
      <c r="C428" s="83" t="s">
        <v>295</v>
      </c>
      <c r="D428" s="84"/>
      <c r="E428" s="85"/>
    </row>
    <row r="430" spans="1:9" ht="15.75" x14ac:dyDescent="0.3">
      <c r="A430" s="66" t="s">
        <v>30</v>
      </c>
      <c r="B430" s="66"/>
      <c r="C430" s="66"/>
      <c r="D430" s="66"/>
      <c r="E430" s="66"/>
      <c r="F430" s="66" t="s">
        <v>32</v>
      </c>
      <c r="G430" s="66"/>
      <c r="H430" s="3" t="s">
        <v>31</v>
      </c>
      <c r="I430" s="3" t="s">
        <v>0</v>
      </c>
    </row>
    <row r="431" spans="1:9" x14ac:dyDescent="0.25">
      <c r="A431" s="7" t="s">
        <v>296</v>
      </c>
      <c r="B431" s="7"/>
      <c r="C431" s="73" t="s">
        <v>295</v>
      </c>
      <c r="D431" s="74"/>
      <c r="E431" s="75"/>
      <c r="F431" s="76">
        <v>1</v>
      </c>
      <c r="G431" s="77"/>
      <c r="H431" s="32"/>
      <c r="I431" s="10">
        <f>F431*H431</f>
        <v>0</v>
      </c>
    </row>
    <row r="432" spans="1:9" ht="30.75" customHeight="1" x14ac:dyDescent="0.25">
      <c r="A432" s="110" t="s">
        <v>297</v>
      </c>
      <c r="B432" s="110"/>
      <c r="C432" s="110"/>
      <c r="D432" s="110"/>
      <c r="E432" s="110"/>
      <c r="F432" s="110"/>
      <c r="G432" s="110"/>
      <c r="H432" s="110"/>
      <c r="I432" s="110"/>
    </row>
    <row r="434" spans="1:9" ht="15.75" x14ac:dyDescent="0.3">
      <c r="A434" s="81" t="s">
        <v>279</v>
      </c>
      <c r="B434" s="82"/>
      <c r="C434" s="83" t="s">
        <v>298</v>
      </c>
      <c r="D434" s="84"/>
      <c r="E434" s="85"/>
    </row>
    <row r="436" spans="1:9" ht="15.75" x14ac:dyDescent="0.3">
      <c r="A436" s="66" t="s">
        <v>30</v>
      </c>
      <c r="B436" s="66"/>
      <c r="C436" s="66"/>
      <c r="D436" s="66"/>
      <c r="E436" s="66"/>
      <c r="F436" s="66" t="s">
        <v>32</v>
      </c>
      <c r="G436" s="66"/>
      <c r="H436" s="3" t="s">
        <v>31</v>
      </c>
      <c r="I436" s="3" t="s">
        <v>0</v>
      </c>
    </row>
    <row r="437" spans="1:9" x14ac:dyDescent="0.25">
      <c r="A437" s="7" t="s">
        <v>299</v>
      </c>
      <c r="B437" s="7" t="s">
        <v>55</v>
      </c>
      <c r="C437" s="73" t="s">
        <v>300</v>
      </c>
      <c r="D437" s="74"/>
      <c r="E437" s="75"/>
      <c r="F437" s="76">
        <v>1</v>
      </c>
      <c r="G437" s="77"/>
      <c r="H437" s="32"/>
      <c r="I437" s="10">
        <f>F437*H437</f>
        <v>0</v>
      </c>
    </row>
    <row r="438" spans="1:9" ht="25.5" customHeight="1" x14ac:dyDescent="0.25">
      <c r="A438" s="61" t="s">
        <v>301</v>
      </c>
      <c r="B438" s="62"/>
      <c r="C438" s="62"/>
      <c r="D438" s="62"/>
      <c r="E438" s="62"/>
      <c r="F438" s="62"/>
      <c r="G438" s="62"/>
      <c r="H438" s="62"/>
      <c r="I438" s="63"/>
    </row>
    <row r="440" spans="1:9" ht="15.75" x14ac:dyDescent="0.3">
      <c r="A440" s="66" t="s">
        <v>30</v>
      </c>
      <c r="B440" s="66"/>
      <c r="C440" s="66"/>
      <c r="D440" s="66"/>
      <c r="E440" s="66"/>
      <c r="F440" s="66" t="s">
        <v>32</v>
      </c>
      <c r="G440" s="66"/>
      <c r="H440" s="3" t="s">
        <v>31</v>
      </c>
      <c r="I440" s="3" t="s">
        <v>0</v>
      </c>
    </row>
    <row r="441" spans="1:9" x14ac:dyDescent="0.25">
      <c r="A441" s="7" t="s">
        <v>302</v>
      </c>
      <c r="B441" s="7" t="s">
        <v>55</v>
      </c>
      <c r="C441" s="73" t="s">
        <v>303</v>
      </c>
      <c r="D441" s="74"/>
      <c r="E441" s="75"/>
      <c r="F441" s="76">
        <v>2</v>
      </c>
      <c r="G441" s="77"/>
      <c r="H441" s="32"/>
      <c r="I441" s="10">
        <f>F441*H441</f>
        <v>0</v>
      </c>
    </row>
    <row r="442" spans="1:9" ht="37.5" customHeight="1" x14ac:dyDescent="0.25">
      <c r="A442" s="61" t="s">
        <v>304</v>
      </c>
      <c r="B442" s="62"/>
      <c r="C442" s="62"/>
      <c r="D442" s="62"/>
      <c r="E442" s="62"/>
      <c r="F442" s="62"/>
      <c r="G442" s="62"/>
      <c r="H442" s="62"/>
      <c r="I442" s="63"/>
    </row>
    <row r="444" spans="1:9" ht="15.75" x14ac:dyDescent="0.3">
      <c r="A444" s="66" t="s">
        <v>30</v>
      </c>
      <c r="B444" s="66"/>
      <c r="C444" s="66"/>
      <c r="D444" s="66"/>
      <c r="E444" s="66"/>
      <c r="F444" s="66" t="s">
        <v>32</v>
      </c>
      <c r="G444" s="66"/>
      <c r="H444" s="3" t="s">
        <v>31</v>
      </c>
      <c r="I444" s="3" t="s">
        <v>0</v>
      </c>
    </row>
    <row r="445" spans="1:9" x14ac:dyDescent="0.25">
      <c r="A445" s="7">
        <v>10401</v>
      </c>
      <c r="B445" s="7" t="s">
        <v>37</v>
      </c>
      <c r="C445" s="73" t="s">
        <v>223</v>
      </c>
      <c r="D445" s="74"/>
      <c r="E445" s="75"/>
      <c r="F445" s="76">
        <v>17.22</v>
      </c>
      <c r="G445" s="77"/>
      <c r="H445" s="32"/>
      <c r="I445" s="10">
        <f>F445*H445</f>
        <v>0</v>
      </c>
    </row>
    <row r="446" spans="1:9" ht="34.5" customHeight="1" x14ac:dyDescent="0.25">
      <c r="A446" s="99" t="s">
        <v>305</v>
      </c>
      <c r="B446" s="99"/>
      <c r="C446" s="99"/>
      <c r="D446" s="99"/>
      <c r="E446" s="99"/>
      <c r="F446" s="99"/>
      <c r="G446" s="99"/>
      <c r="H446" s="99"/>
      <c r="I446" s="99"/>
    </row>
    <row r="448" spans="1:9" ht="15.75" x14ac:dyDescent="0.3">
      <c r="A448" s="66" t="s">
        <v>30</v>
      </c>
      <c r="B448" s="66"/>
      <c r="C448" s="66"/>
      <c r="D448" s="66"/>
      <c r="E448" s="66"/>
      <c r="F448" s="66" t="s">
        <v>32</v>
      </c>
      <c r="G448" s="66"/>
      <c r="H448" s="3" t="s">
        <v>31</v>
      </c>
      <c r="I448" s="3" t="s">
        <v>0</v>
      </c>
    </row>
    <row r="449" spans="1:9" x14ac:dyDescent="0.25">
      <c r="A449" s="7">
        <v>10402</v>
      </c>
      <c r="B449" s="7" t="s">
        <v>77</v>
      </c>
      <c r="C449" s="73" t="s">
        <v>306</v>
      </c>
      <c r="D449" s="74"/>
      <c r="E449" s="75"/>
      <c r="F449" s="76">
        <v>10</v>
      </c>
      <c r="G449" s="77"/>
      <c r="H449" s="32"/>
      <c r="I449" s="10">
        <f>F449*H449</f>
        <v>0</v>
      </c>
    </row>
    <row r="450" spans="1:9" ht="46.5" customHeight="1" x14ac:dyDescent="0.25">
      <c r="A450" s="102" t="s">
        <v>307</v>
      </c>
      <c r="B450" s="100"/>
      <c r="C450" s="100"/>
      <c r="D450" s="100"/>
      <c r="E450" s="100"/>
      <c r="F450" s="100"/>
      <c r="G450" s="100"/>
      <c r="H450" s="100"/>
      <c r="I450" s="103"/>
    </row>
    <row r="451" spans="1:9" ht="99.75" hidden="1" customHeight="1" x14ac:dyDescent="0.25">
      <c r="A451" s="104"/>
      <c r="B451" s="105"/>
      <c r="C451" s="105"/>
      <c r="D451" s="105"/>
      <c r="E451" s="105"/>
      <c r="F451" s="105"/>
      <c r="G451" s="105"/>
      <c r="H451" s="105"/>
      <c r="I451" s="106"/>
    </row>
    <row r="453" spans="1:9" ht="15.75" x14ac:dyDescent="0.3">
      <c r="A453" s="66" t="s">
        <v>30</v>
      </c>
      <c r="B453" s="66"/>
      <c r="C453" s="66"/>
      <c r="D453" s="66"/>
      <c r="E453" s="66"/>
      <c r="F453" s="66" t="s">
        <v>32</v>
      </c>
      <c r="G453" s="66"/>
      <c r="H453" s="3" t="s">
        <v>31</v>
      </c>
      <c r="I453" s="3" t="s">
        <v>0</v>
      </c>
    </row>
    <row r="454" spans="1:9" x14ac:dyDescent="0.25">
      <c r="A454" s="7" t="s">
        <v>308</v>
      </c>
      <c r="B454" s="7" t="s">
        <v>168</v>
      </c>
      <c r="C454" s="73" t="s">
        <v>309</v>
      </c>
      <c r="D454" s="74"/>
      <c r="E454" s="75"/>
      <c r="F454" s="76">
        <v>333.69</v>
      </c>
      <c r="G454" s="77"/>
      <c r="H454" s="32"/>
      <c r="I454" s="10">
        <f>F454*H454</f>
        <v>0</v>
      </c>
    </row>
    <row r="455" spans="1:9" s="16" customFormat="1" ht="39" customHeight="1" x14ac:dyDescent="0.25">
      <c r="A455" s="102" t="s">
        <v>310</v>
      </c>
      <c r="B455" s="100"/>
      <c r="C455" s="100"/>
      <c r="D455" s="100"/>
      <c r="E455" s="100"/>
      <c r="F455" s="100"/>
      <c r="G455" s="100"/>
      <c r="H455" s="100"/>
      <c r="I455" s="103"/>
    </row>
    <row r="456" spans="1:9" ht="114" hidden="1" customHeight="1" x14ac:dyDescent="0.25">
      <c r="A456" s="107"/>
      <c r="B456" s="108"/>
      <c r="C456" s="108"/>
      <c r="D456" s="108"/>
      <c r="E456" s="108"/>
      <c r="F456" s="108"/>
      <c r="G456" s="108"/>
      <c r="H456" s="108"/>
      <c r="I456" s="109"/>
    </row>
    <row r="457" spans="1:9" ht="71.25" hidden="1" customHeight="1" x14ac:dyDescent="0.25">
      <c r="A457" s="104"/>
      <c r="B457" s="105"/>
      <c r="C457" s="105"/>
      <c r="D457" s="105"/>
      <c r="E457" s="105"/>
      <c r="F457" s="105"/>
      <c r="G457" s="105"/>
      <c r="H457" s="105"/>
      <c r="I457" s="106"/>
    </row>
    <row r="459" spans="1:9" ht="15.75" x14ac:dyDescent="0.3">
      <c r="A459" s="66" t="s">
        <v>30</v>
      </c>
      <c r="B459" s="66"/>
      <c r="C459" s="66"/>
      <c r="D459" s="66"/>
      <c r="E459" s="66"/>
      <c r="F459" s="66" t="s">
        <v>32</v>
      </c>
      <c r="G459" s="66"/>
      <c r="H459" s="3" t="s">
        <v>31</v>
      </c>
      <c r="I459" s="3" t="s">
        <v>0</v>
      </c>
    </row>
    <row r="460" spans="1:9" x14ac:dyDescent="0.25">
      <c r="A460" s="7" t="s">
        <v>167</v>
      </c>
      <c r="B460" s="7" t="s">
        <v>168</v>
      </c>
      <c r="C460" s="73" t="s">
        <v>169</v>
      </c>
      <c r="D460" s="74"/>
      <c r="E460" s="75"/>
      <c r="F460" s="76">
        <v>12.56</v>
      </c>
      <c r="G460" s="77"/>
      <c r="H460" s="32"/>
      <c r="I460" s="10">
        <f>F460*H460</f>
        <v>0</v>
      </c>
    </row>
    <row r="461" spans="1:9" ht="67.5" customHeight="1" x14ac:dyDescent="0.25">
      <c r="A461" s="100" t="s">
        <v>311</v>
      </c>
      <c r="B461" s="101"/>
      <c r="C461" s="101"/>
      <c r="D461" s="101"/>
      <c r="E461" s="101"/>
      <c r="F461" s="101"/>
      <c r="G461" s="101"/>
      <c r="H461" s="101"/>
      <c r="I461" s="101"/>
    </row>
    <row r="463" spans="1:9" ht="15.75" x14ac:dyDescent="0.3">
      <c r="A463" s="66" t="s">
        <v>30</v>
      </c>
      <c r="B463" s="66"/>
      <c r="C463" s="66"/>
      <c r="D463" s="66"/>
      <c r="E463" s="66"/>
      <c r="F463" s="66" t="s">
        <v>32</v>
      </c>
      <c r="G463" s="66"/>
      <c r="H463" s="3" t="s">
        <v>31</v>
      </c>
      <c r="I463" s="3" t="s">
        <v>0</v>
      </c>
    </row>
    <row r="464" spans="1:9" x14ac:dyDescent="0.25">
      <c r="A464" s="7" t="s">
        <v>312</v>
      </c>
      <c r="B464" s="7" t="s">
        <v>55</v>
      </c>
      <c r="C464" s="73" t="s">
        <v>313</v>
      </c>
      <c r="D464" s="74"/>
      <c r="E464" s="75"/>
      <c r="F464" s="76">
        <v>16</v>
      </c>
      <c r="G464" s="77"/>
      <c r="H464" s="32"/>
      <c r="I464" s="10">
        <f>F464*H464</f>
        <v>0</v>
      </c>
    </row>
    <row r="465" spans="1:9" ht="93" customHeight="1" x14ac:dyDescent="0.25">
      <c r="A465" s="67" t="s">
        <v>314</v>
      </c>
      <c r="B465" s="68"/>
      <c r="C465" s="68"/>
      <c r="D465" s="68"/>
      <c r="E465" s="68"/>
      <c r="F465" s="68"/>
      <c r="G465" s="68"/>
      <c r="H465" s="68"/>
      <c r="I465" s="69"/>
    </row>
    <row r="467" spans="1:9" ht="15.75" x14ac:dyDescent="0.3">
      <c r="A467" s="81" t="s">
        <v>315</v>
      </c>
      <c r="B467" s="82"/>
      <c r="C467" s="83" t="s">
        <v>316</v>
      </c>
      <c r="D467" s="84"/>
      <c r="E467" s="85"/>
    </row>
    <row r="469" spans="1:9" ht="15.75" x14ac:dyDescent="0.3">
      <c r="C469" s="97" t="s">
        <v>317</v>
      </c>
      <c r="D469" s="97"/>
      <c r="E469" s="4" t="s">
        <v>194</v>
      </c>
    </row>
    <row r="471" spans="1:9" ht="15.75" x14ac:dyDescent="0.3">
      <c r="A471" s="66" t="s">
        <v>30</v>
      </c>
      <c r="B471" s="66"/>
      <c r="C471" s="66"/>
      <c r="D471" s="66"/>
      <c r="E471" s="66"/>
      <c r="F471" s="66" t="s">
        <v>32</v>
      </c>
      <c r="G471" s="66"/>
      <c r="H471" s="3" t="s">
        <v>31</v>
      </c>
      <c r="I471" s="3" t="s">
        <v>0</v>
      </c>
    </row>
    <row r="472" spans="1:9" x14ac:dyDescent="0.25">
      <c r="A472" s="7">
        <v>9014</v>
      </c>
      <c r="B472" s="7" t="s">
        <v>36</v>
      </c>
      <c r="C472" s="73" t="s">
        <v>318</v>
      </c>
      <c r="D472" s="74"/>
      <c r="E472" s="75"/>
      <c r="F472" s="76">
        <v>50</v>
      </c>
      <c r="G472" s="77"/>
      <c r="H472" s="32"/>
      <c r="I472" s="10">
        <f>F472*H472</f>
        <v>0</v>
      </c>
    </row>
    <row r="473" spans="1:9" x14ac:dyDescent="0.25">
      <c r="A473" s="67" t="s">
        <v>319</v>
      </c>
      <c r="B473" s="68"/>
      <c r="C473" s="68"/>
      <c r="D473" s="68"/>
      <c r="E473" s="68"/>
      <c r="F473" s="68"/>
      <c r="G473" s="68"/>
      <c r="H473" s="68"/>
      <c r="I473" s="69"/>
    </row>
    <row r="475" spans="1:9" ht="15.75" x14ac:dyDescent="0.3">
      <c r="A475" s="66" t="s">
        <v>30</v>
      </c>
      <c r="B475" s="66"/>
      <c r="C475" s="66"/>
      <c r="D475" s="66"/>
      <c r="E475" s="66"/>
      <c r="F475" s="66" t="s">
        <v>32</v>
      </c>
      <c r="G475" s="66"/>
      <c r="H475" s="3" t="s">
        <v>31</v>
      </c>
      <c r="I475" s="3" t="s">
        <v>0</v>
      </c>
    </row>
    <row r="476" spans="1:9" x14ac:dyDescent="0.25">
      <c r="A476" s="7">
        <v>9022</v>
      </c>
      <c r="B476" s="7" t="s">
        <v>37</v>
      </c>
      <c r="C476" s="73" t="s">
        <v>320</v>
      </c>
      <c r="D476" s="74"/>
      <c r="E476" s="75"/>
      <c r="F476" s="76">
        <v>7.5</v>
      </c>
      <c r="G476" s="77"/>
      <c r="H476" s="32"/>
      <c r="I476" s="10">
        <f>F476*H476</f>
        <v>0</v>
      </c>
    </row>
    <row r="477" spans="1:9" ht="31.5" customHeight="1" x14ac:dyDescent="0.25">
      <c r="A477" s="67" t="s">
        <v>199</v>
      </c>
      <c r="B477" s="68"/>
      <c r="C477" s="68"/>
      <c r="D477" s="68"/>
      <c r="E477" s="68"/>
      <c r="F477" s="68"/>
      <c r="G477" s="68"/>
      <c r="H477" s="68"/>
      <c r="I477" s="69"/>
    </row>
    <row r="479" spans="1:9" ht="15.75" x14ac:dyDescent="0.3">
      <c r="A479" s="66" t="s">
        <v>30</v>
      </c>
      <c r="B479" s="66"/>
      <c r="C479" s="66"/>
      <c r="D479" s="66"/>
      <c r="E479" s="66"/>
      <c r="F479" s="66" t="s">
        <v>32</v>
      </c>
      <c r="G479" s="66"/>
      <c r="H479" s="3" t="s">
        <v>31</v>
      </c>
      <c r="I479" s="3" t="s">
        <v>0</v>
      </c>
    </row>
    <row r="480" spans="1:9" x14ac:dyDescent="0.25">
      <c r="A480" s="7" t="s">
        <v>41</v>
      </c>
      <c r="B480" s="7" t="s">
        <v>42</v>
      </c>
      <c r="C480" s="73" t="s">
        <v>43</v>
      </c>
      <c r="D480" s="74"/>
      <c r="E480" s="75"/>
      <c r="F480" s="76">
        <v>2.25</v>
      </c>
      <c r="G480" s="77"/>
      <c r="H480" s="32"/>
      <c r="I480" s="10">
        <f>F480*H480</f>
        <v>0</v>
      </c>
    </row>
    <row r="481" spans="1:9" ht="30.75" customHeight="1" x14ac:dyDescent="0.25">
      <c r="A481" s="67" t="s">
        <v>321</v>
      </c>
      <c r="B481" s="68"/>
      <c r="C481" s="68"/>
      <c r="D481" s="68"/>
      <c r="E481" s="68"/>
      <c r="F481" s="68"/>
      <c r="G481" s="68"/>
      <c r="H481" s="68"/>
      <c r="I481" s="69"/>
    </row>
    <row r="483" spans="1:9" ht="15.75" x14ac:dyDescent="0.3">
      <c r="A483" s="66" t="s">
        <v>30</v>
      </c>
      <c r="B483" s="66"/>
      <c r="C483" s="66"/>
      <c r="D483" s="66"/>
      <c r="E483" s="66"/>
      <c r="F483" s="66" t="s">
        <v>32</v>
      </c>
      <c r="G483" s="66"/>
      <c r="H483" s="3" t="s">
        <v>31</v>
      </c>
      <c r="I483" s="3" t="s">
        <v>0</v>
      </c>
    </row>
    <row r="484" spans="1:9" x14ac:dyDescent="0.25">
      <c r="A484" s="7">
        <v>9055</v>
      </c>
      <c r="B484" s="7" t="s">
        <v>42</v>
      </c>
      <c r="C484" s="73" t="s">
        <v>45</v>
      </c>
      <c r="D484" s="74"/>
      <c r="E484" s="75"/>
      <c r="F484" s="76">
        <v>5.18</v>
      </c>
      <c r="G484" s="77"/>
      <c r="H484" s="32"/>
      <c r="I484" s="10">
        <f>F484*H484</f>
        <v>0</v>
      </c>
    </row>
    <row r="485" spans="1:9" ht="66.75" customHeight="1" x14ac:dyDescent="0.25">
      <c r="A485" s="67" t="s">
        <v>322</v>
      </c>
      <c r="B485" s="68"/>
      <c r="C485" s="68"/>
      <c r="D485" s="68"/>
      <c r="E485" s="68"/>
      <c r="F485" s="68"/>
      <c r="G485" s="68"/>
      <c r="H485" s="68"/>
      <c r="I485" s="69"/>
    </row>
    <row r="487" spans="1:9" ht="15.75" x14ac:dyDescent="0.3">
      <c r="A487" s="66" t="s">
        <v>30</v>
      </c>
      <c r="B487" s="66"/>
      <c r="C487" s="66"/>
      <c r="D487" s="66"/>
      <c r="E487" s="66"/>
      <c r="F487" s="66" t="s">
        <v>32</v>
      </c>
      <c r="G487" s="66"/>
      <c r="H487" s="3" t="s">
        <v>31</v>
      </c>
      <c r="I487" s="3" t="s">
        <v>0</v>
      </c>
    </row>
    <row r="488" spans="1:9" x14ac:dyDescent="0.25">
      <c r="A488" s="7" t="s">
        <v>47</v>
      </c>
      <c r="B488" s="7" t="s">
        <v>42</v>
      </c>
      <c r="C488" s="73" t="s">
        <v>48</v>
      </c>
      <c r="D488" s="74"/>
      <c r="E488" s="75"/>
      <c r="F488" s="76">
        <v>2.25</v>
      </c>
      <c r="G488" s="77"/>
      <c r="H488" s="32"/>
      <c r="I488" s="10">
        <f>F488*H488</f>
        <v>0</v>
      </c>
    </row>
    <row r="489" spans="1:9" ht="58.5" customHeight="1" x14ac:dyDescent="0.25">
      <c r="A489" s="67" t="s">
        <v>323</v>
      </c>
      <c r="B489" s="68"/>
      <c r="C489" s="68"/>
      <c r="D489" s="68"/>
      <c r="E489" s="68"/>
      <c r="F489" s="68"/>
      <c r="G489" s="68"/>
      <c r="H489" s="68"/>
      <c r="I489" s="69"/>
    </row>
    <row r="491" spans="1:9" ht="15.75" x14ac:dyDescent="0.3">
      <c r="C491" s="97" t="s">
        <v>324</v>
      </c>
      <c r="D491" s="97"/>
      <c r="E491" s="4" t="s">
        <v>325</v>
      </c>
    </row>
    <row r="493" spans="1:9" ht="15.75" x14ac:dyDescent="0.3">
      <c r="A493" s="66" t="s">
        <v>30</v>
      </c>
      <c r="B493" s="66"/>
      <c r="C493" s="66"/>
      <c r="D493" s="66"/>
      <c r="E493" s="66"/>
      <c r="F493" s="66" t="s">
        <v>32</v>
      </c>
      <c r="G493" s="66"/>
      <c r="H493" s="3" t="s">
        <v>31</v>
      </c>
      <c r="I493" s="3" t="s">
        <v>0</v>
      </c>
    </row>
    <row r="494" spans="1:9" x14ac:dyDescent="0.25">
      <c r="A494" s="7" t="s">
        <v>326</v>
      </c>
      <c r="B494" s="7" t="s">
        <v>77</v>
      </c>
      <c r="C494" s="73" t="s">
        <v>327</v>
      </c>
      <c r="D494" s="74"/>
      <c r="E494" s="75"/>
      <c r="F494" s="76">
        <v>50</v>
      </c>
      <c r="G494" s="77"/>
      <c r="H494" s="32"/>
      <c r="I494" s="10">
        <f>F494*H494</f>
        <v>0</v>
      </c>
    </row>
    <row r="495" spans="1:9" ht="96" customHeight="1" x14ac:dyDescent="0.25">
      <c r="A495" s="67" t="s">
        <v>328</v>
      </c>
      <c r="B495" s="68"/>
      <c r="C495" s="68"/>
      <c r="D495" s="68"/>
      <c r="E495" s="68"/>
      <c r="F495" s="68"/>
      <c r="G495" s="68"/>
      <c r="H495" s="68"/>
      <c r="I495" s="69"/>
    </row>
    <row r="497" spans="1:11" ht="15.75" x14ac:dyDescent="0.3">
      <c r="A497" s="66" t="s">
        <v>30</v>
      </c>
      <c r="B497" s="66"/>
      <c r="C497" s="66"/>
      <c r="D497" s="66"/>
      <c r="E497" s="66"/>
      <c r="F497" s="66" t="s">
        <v>32</v>
      </c>
      <c r="G497" s="66"/>
      <c r="H497" s="3" t="s">
        <v>31</v>
      </c>
      <c r="I497" s="3" t="s">
        <v>0</v>
      </c>
    </row>
    <row r="498" spans="1:11" x14ac:dyDescent="0.25">
      <c r="A498" s="7" t="s">
        <v>329</v>
      </c>
      <c r="B498" s="7" t="s">
        <v>77</v>
      </c>
      <c r="C498" s="73" t="s">
        <v>330</v>
      </c>
      <c r="D498" s="74"/>
      <c r="E498" s="75"/>
      <c r="F498" s="76">
        <v>50</v>
      </c>
      <c r="G498" s="77"/>
      <c r="H498" s="32"/>
      <c r="I498" s="10">
        <f>F498*H498</f>
        <v>0</v>
      </c>
    </row>
    <row r="499" spans="1:11" ht="62.25" customHeight="1" x14ac:dyDescent="0.25">
      <c r="A499" s="70" t="s">
        <v>331</v>
      </c>
      <c r="B499" s="71"/>
      <c r="C499" s="71"/>
      <c r="D499" s="71"/>
      <c r="E499" s="71"/>
      <c r="F499" s="71"/>
      <c r="G499" s="71"/>
      <c r="H499" s="71"/>
      <c r="I499" s="72"/>
    </row>
    <row r="500" spans="1:11" x14ac:dyDescent="0.25">
      <c r="D500" s="23"/>
    </row>
    <row r="501" spans="1:11" ht="15.75" x14ac:dyDescent="0.3">
      <c r="A501" s="66" t="s">
        <v>30</v>
      </c>
      <c r="B501" s="66"/>
      <c r="C501" s="66"/>
      <c r="D501" s="66"/>
      <c r="E501" s="66"/>
      <c r="F501" s="66" t="s">
        <v>32</v>
      </c>
      <c r="G501" s="66"/>
      <c r="H501" s="3" t="s">
        <v>31</v>
      </c>
      <c r="I501" s="3" t="s">
        <v>0</v>
      </c>
    </row>
    <row r="502" spans="1:11" x14ac:dyDescent="0.25">
      <c r="A502" s="7" t="s">
        <v>246</v>
      </c>
      <c r="B502" s="7" t="s">
        <v>55</v>
      </c>
      <c r="C502" s="73" t="s">
        <v>247</v>
      </c>
      <c r="D502" s="74"/>
      <c r="E502" s="75"/>
      <c r="F502" s="76">
        <v>2</v>
      </c>
      <c r="G502" s="77"/>
      <c r="H502" s="32"/>
      <c r="I502" s="10">
        <f>F502*H502</f>
        <v>0</v>
      </c>
      <c r="K502" s="27"/>
    </row>
    <row r="503" spans="1:11" ht="75.75" customHeight="1" x14ac:dyDescent="0.25">
      <c r="A503" s="70" t="s">
        <v>332</v>
      </c>
      <c r="B503" s="71"/>
      <c r="C503" s="71"/>
      <c r="D503" s="71"/>
      <c r="E503" s="71"/>
      <c r="F503" s="71"/>
      <c r="G503" s="71"/>
      <c r="H503" s="71"/>
      <c r="I503" s="72"/>
    </row>
    <row r="504" spans="1:11" x14ac:dyDescent="0.25">
      <c r="A504" s="18"/>
    </row>
    <row r="505" spans="1:11" ht="15.75" x14ac:dyDescent="0.3">
      <c r="A505" s="81" t="s">
        <v>333</v>
      </c>
      <c r="B505" s="82"/>
      <c r="C505" s="83" t="s">
        <v>334</v>
      </c>
      <c r="D505" s="84"/>
      <c r="E505" s="85"/>
    </row>
    <row r="507" spans="1:11" ht="15.75" x14ac:dyDescent="0.3">
      <c r="A507" s="66" t="s">
        <v>30</v>
      </c>
      <c r="B507" s="66"/>
      <c r="C507" s="66"/>
      <c r="D507" s="66"/>
      <c r="E507" s="66"/>
      <c r="F507" s="66" t="s">
        <v>32</v>
      </c>
      <c r="G507" s="66"/>
      <c r="H507" s="3" t="s">
        <v>31</v>
      </c>
      <c r="I507" s="3" t="s">
        <v>0</v>
      </c>
    </row>
    <row r="508" spans="1:11" x14ac:dyDescent="0.25">
      <c r="A508" s="7" t="s">
        <v>335</v>
      </c>
      <c r="B508" s="7" t="s">
        <v>168</v>
      </c>
      <c r="C508" s="73" t="s">
        <v>336</v>
      </c>
      <c r="D508" s="74"/>
      <c r="E508" s="75"/>
      <c r="F508" s="76">
        <v>52</v>
      </c>
      <c r="G508" s="77"/>
      <c r="H508" s="32"/>
      <c r="I508" s="10">
        <f>F508*H508</f>
        <v>0</v>
      </c>
    </row>
    <row r="509" spans="1:11" ht="58.5" customHeight="1" x14ac:dyDescent="0.25">
      <c r="A509" s="67" t="s">
        <v>337</v>
      </c>
      <c r="B509" s="68"/>
      <c r="C509" s="68"/>
      <c r="D509" s="68"/>
      <c r="E509" s="68"/>
      <c r="F509" s="68"/>
      <c r="G509" s="68"/>
      <c r="H509" s="68"/>
      <c r="I509" s="69"/>
    </row>
    <row r="511" spans="1:11" ht="15.75" x14ac:dyDescent="0.3">
      <c r="A511" s="66" t="s">
        <v>30</v>
      </c>
      <c r="B511" s="66"/>
      <c r="C511" s="66"/>
      <c r="D511" s="66"/>
      <c r="E511" s="66"/>
      <c r="F511" s="66" t="s">
        <v>32</v>
      </c>
      <c r="G511" s="66"/>
      <c r="H511" s="3" t="s">
        <v>31</v>
      </c>
      <c r="I511" s="3" t="s">
        <v>0</v>
      </c>
    </row>
    <row r="512" spans="1:11" x14ac:dyDescent="0.25">
      <c r="A512" s="7" t="s">
        <v>338</v>
      </c>
      <c r="B512" s="7" t="s">
        <v>37</v>
      </c>
      <c r="C512" s="73" t="s">
        <v>339</v>
      </c>
      <c r="D512" s="74"/>
      <c r="E512" s="75"/>
      <c r="F512" s="76">
        <v>21.12</v>
      </c>
      <c r="G512" s="77"/>
      <c r="H512" s="32"/>
      <c r="I512" s="10">
        <f>F512*H512</f>
        <v>0</v>
      </c>
    </row>
    <row r="513" spans="1:9" ht="108.75" customHeight="1" x14ac:dyDescent="0.25">
      <c r="A513" s="70" t="s">
        <v>340</v>
      </c>
      <c r="B513" s="71"/>
      <c r="C513" s="71"/>
      <c r="D513" s="71"/>
      <c r="E513" s="71"/>
      <c r="F513" s="71"/>
      <c r="G513" s="71"/>
      <c r="H513" s="71"/>
      <c r="I513" s="72"/>
    </row>
    <row r="514" spans="1:9" x14ac:dyDescent="0.25">
      <c r="A514" s="18"/>
    </row>
    <row r="515" spans="1:9" ht="15.75" x14ac:dyDescent="0.3">
      <c r="A515" s="66" t="s">
        <v>30</v>
      </c>
      <c r="B515" s="66"/>
      <c r="C515" s="66"/>
      <c r="D515" s="66"/>
      <c r="E515" s="66"/>
      <c r="F515" s="66" t="s">
        <v>32</v>
      </c>
      <c r="G515" s="66"/>
      <c r="H515" s="3" t="s">
        <v>31</v>
      </c>
      <c r="I515" s="3" t="s">
        <v>0</v>
      </c>
    </row>
    <row r="516" spans="1:9" x14ac:dyDescent="0.25">
      <c r="A516" s="7" t="s">
        <v>341</v>
      </c>
      <c r="B516" s="7" t="s">
        <v>185</v>
      </c>
      <c r="C516" s="73" t="s">
        <v>342</v>
      </c>
      <c r="D516" s="74"/>
      <c r="E516" s="75"/>
      <c r="F516" s="76">
        <v>24</v>
      </c>
      <c r="G516" s="77"/>
      <c r="H516" s="32"/>
      <c r="I516" s="10">
        <f>F516*H516</f>
        <v>0</v>
      </c>
    </row>
    <row r="517" spans="1:9" x14ac:dyDescent="0.25">
      <c r="A517" s="89" t="s">
        <v>343</v>
      </c>
      <c r="B517" s="90"/>
      <c r="C517" s="90"/>
      <c r="D517" s="90"/>
      <c r="E517" s="90"/>
      <c r="F517" s="90"/>
      <c r="G517" s="90"/>
      <c r="H517" s="90"/>
      <c r="I517" s="91"/>
    </row>
    <row r="519" spans="1:9" ht="15.75" x14ac:dyDescent="0.3">
      <c r="A519" s="66" t="s">
        <v>30</v>
      </c>
      <c r="B519" s="66"/>
      <c r="C519" s="66"/>
      <c r="D519" s="66"/>
      <c r="E519" s="66"/>
      <c r="F519" s="66" t="s">
        <v>32</v>
      </c>
      <c r="G519" s="66"/>
      <c r="H519" s="3" t="s">
        <v>31</v>
      </c>
      <c r="I519" s="3" t="s">
        <v>0</v>
      </c>
    </row>
    <row r="520" spans="1:9" x14ac:dyDescent="0.25">
      <c r="A520" s="7" t="s">
        <v>344</v>
      </c>
      <c r="B520" s="7" t="s">
        <v>55</v>
      </c>
      <c r="C520" s="73" t="s">
        <v>345</v>
      </c>
      <c r="D520" s="74"/>
      <c r="E520" s="75"/>
      <c r="F520" s="76">
        <v>5</v>
      </c>
      <c r="G520" s="77"/>
      <c r="H520" s="32"/>
      <c r="I520" s="10">
        <f>F520*H520</f>
        <v>0</v>
      </c>
    </row>
    <row r="521" spans="1:9" x14ac:dyDescent="0.25">
      <c r="A521" s="89" t="s">
        <v>346</v>
      </c>
      <c r="B521" s="90"/>
      <c r="C521" s="90"/>
      <c r="D521" s="90"/>
      <c r="E521" s="90"/>
      <c r="F521" s="90"/>
      <c r="G521" s="90"/>
      <c r="H521" s="90"/>
      <c r="I521" s="91"/>
    </row>
    <row r="523" spans="1:9" ht="15.75" x14ac:dyDescent="0.3">
      <c r="A523" s="66" t="s">
        <v>30</v>
      </c>
      <c r="B523" s="66"/>
      <c r="C523" s="66"/>
      <c r="D523" s="66"/>
      <c r="E523" s="66"/>
      <c r="F523" s="66" t="s">
        <v>32</v>
      </c>
      <c r="G523" s="66"/>
      <c r="H523" s="3" t="s">
        <v>31</v>
      </c>
      <c r="I523" s="3" t="s">
        <v>0</v>
      </c>
    </row>
    <row r="524" spans="1:9" x14ac:dyDescent="0.25">
      <c r="A524" s="7" t="s">
        <v>347</v>
      </c>
      <c r="B524" s="7" t="s">
        <v>55</v>
      </c>
      <c r="C524" s="73" t="s">
        <v>348</v>
      </c>
      <c r="D524" s="74"/>
      <c r="E524" s="75"/>
      <c r="F524" s="76">
        <v>1</v>
      </c>
      <c r="G524" s="77"/>
      <c r="H524" s="32"/>
      <c r="I524" s="10">
        <f>F524*H524</f>
        <v>0</v>
      </c>
    </row>
    <row r="525" spans="1:9" x14ac:dyDescent="0.25">
      <c r="A525" s="89" t="s">
        <v>349</v>
      </c>
      <c r="B525" s="90"/>
      <c r="C525" s="90"/>
      <c r="D525" s="90"/>
      <c r="E525" s="90"/>
      <c r="F525" s="90"/>
      <c r="G525" s="90"/>
      <c r="H525" s="90"/>
      <c r="I525" s="91"/>
    </row>
    <row r="527" spans="1:9" ht="15.75" x14ac:dyDescent="0.3">
      <c r="A527" s="64" t="s">
        <v>350</v>
      </c>
      <c r="B527" s="64"/>
      <c r="C527" s="65" t="s">
        <v>351</v>
      </c>
      <c r="D527" s="65"/>
      <c r="E527" s="65"/>
      <c r="F527" s="65"/>
      <c r="G527" s="65"/>
      <c r="H527" s="65"/>
      <c r="I527" s="14">
        <f>SUM(I532+I536+I540+I544+I548+I554+I558+I562+I566)</f>
        <v>0</v>
      </c>
    </row>
    <row r="529" spans="1:9" ht="15.75" x14ac:dyDescent="0.3">
      <c r="A529" s="81" t="s">
        <v>352</v>
      </c>
      <c r="B529" s="82"/>
      <c r="C529" s="83" t="s">
        <v>34</v>
      </c>
      <c r="D529" s="84"/>
      <c r="E529" s="85"/>
    </row>
    <row r="531" spans="1:9" ht="15.75" x14ac:dyDescent="0.3">
      <c r="A531" s="66" t="s">
        <v>30</v>
      </c>
      <c r="B531" s="66"/>
      <c r="C531" s="66"/>
      <c r="D531" s="66"/>
      <c r="E531" s="66"/>
      <c r="F531" s="66" t="s">
        <v>32</v>
      </c>
      <c r="G531" s="66"/>
      <c r="H531" s="3" t="s">
        <v>31</v>
      </c>
      <c r="I531" s="3" t="s">
        <v>0</v>
      </c>
    </row>
    <row r="532" spans="1:9" x14ac:dyDescent="0.25">
      <c r="A532" s="7">
        <v>9014</v>
      </c>
      <c r="B532" s="7" t="s">
        <v>36</v>
      </c>
      <c r="C532" s="73" t="s">
        <v>353</v>
      </c>
      <c r="D532" s="74"/>
      <c r="E532" s="75"/>
      <c r="F532" s="76">
        <v>101</v>
      </c>
      <c r="G532" s="77"/>
      <c r="H532" s="32"/>
      <c r="I532" s="10">
        <f>F532*H532</f>
        <v>0</v>
      </c>
    </row>
    <row r="533" spans="1:9" ht="26.25" customHeight="1" x14ac:dyDescent="0.25">
      <c r="A533" s="58" t="s">
        <v>354</v>
      </c>
      <c r="B533" s="59"/>
      <c r="C533" s="59"/>
      <c r="D533" s="59"/>
      <c r="E533" s="59"/>
      <c r="F533" s="59"/>
      <c r="G533" s="59"/>
      <c r="H533" s="59"/>
      <c r="I533" s="60"/>
    </row>
    <row r="535" spans="1:9" ht="15.75" x14ac:dyDescent="0.3">
      <c r="A535" s="66" t="s">
        <v>30</v>
      </c>
      <c r="B535" s="66"/>
      <c r="C535" s="66"/>
      <c r="D535" s="66"/>
      <c r="E535" s="66"/>
      <c r="F535" s="66" t="s">
        <v>32</v>
      </c>
      <c r="G535" s="66"/>
      <c r="H535" s="3" t="s">
        <v>31</v>
      </c>
      <c r="I535" s="3" t="s">
        <v>0</v>
      </c>
    </row>
    <row r="536" spans="1:9" ht="25.5" customHeight="1" x14ac:dyDescent="0.25">
      <c r="A536" s="7">
        <v>9022</v>
      </c>
      <c r="B536" s="7" t="s">
        <v>37</v>
      </c>
      <c r="C536" s="73" t="s">
        <v>320</v>
      </c>
      <c r="D536" s="74"/>
      <c r="E536" s="75"/>
      <c r="F536" s="76">
        <v>16.8</v>
      </c>
      <c r="G536" s="77"/>
      <c r="H536" s="32"/>
      <c r="I536" s="10">
        <f>F536*H536</f>
        <v>0</v>
      </c>
    </row>
    <row r="537" spans="1:9" ht="26.25" customHeight="1" x14ac:dyDescent="0.25">
      <c r="A537" s="61" t="s">
        <v>40</v>
      </c>
      <c r="B537" s="62"/>
      <c r="C537" s="62"/>
      <c r="D537" s="62"/>
      <c r="E537" s="62"/>
      <c r="F537" s="62"/>
      <c r="G537" s="62"/>
      <c r="H537" s="62"/>
      <c r="I537" s="63"/>
    </row>
    <row r="539" spans="1:9" ht="15.75" x14ac:dyDescent="0.3">
      <c r="A539" s="66" t="s">
        <v>30</v>
      </c>
      <c r="B539" s="66"/>
      <c r="C539" s="66"/>
      <c r="D539" s="66"/>
      <c r="E539" s="66"/>
      <c r="F539" s="66" t="s">
        <v>32</v>
      </c>
      <c r="G539" s="66"/>
      <c r="H539" s="3" t="s">
        <v>31</v>
      </c>
      <c r="I539" s="3" t="s">
        <v>0</v>
      </c>
    </row>
    <row r="540" spans="1:9" x14ac:dyDescent="0.25">
      <c r="A540" s="7" t="s">
        <v>41</v>
      </c>
      <c r="B540" s="7" t="s">
        <v>42</v>
      </c>
      <c r="C540" s="73" t="s">
        <v>43</v>
      </c>
      <c r="D540" s="74"/>
      <c r="E540" s="75"/>
      <c r="F540" s="76">
        <v>5.04</v>
      </c>
      <c r="G540" s="77"/>
      <c r="H540" s="32"/>
      <c r="I540" s="10">
        <f>F540*H540</f>
        <v>0</v>
      </c>
    </row>
    <row r="541" spans="1:9" ht="33" customHeight="1" x14ac:dyDescent="0.25">
      <c r="A541" s="99" t="s">
        <v>44</v>
      </c>
      <c r="B541" s="99"/>
      <c r="C541" s="99"/>
      <c r="D541" s="99"/>
      <c r="E541" s="99"/>
      <c r="F541" s="99"/>
      <c r="G541" s="99"/>
      <c r="H541" s="99"/>
      <c r="I541" s="99"/>
    </row>
    <row r="542" spans="1:9" x14ac:dyDescent="0.25">
      <c r="A542" s="18"/>
    </row>
    <row r="543" spans="1:9" ht="15.75" x14ac:dyDescent="0.3">
      <c r="A543" s="66" t="s">
        <v>30</v>
      </c>
      <c r="B543" s="66"/>
      <c r="C543" s="66"/>
      <c r="D543" s="66"/>
      <c r="E543" s="66"/>
      <c r="F543" s="66" t="s">
        <v>32</v>
      </c>
      <c r="G543" s="66"/>
      <c r="H543" s="3" t="s">
        <v>31</v>
      </c>
      <c r="I543" s="3" t="s">
        <v>0</v>
      </c>
    </row>
    <row r="544" spans="1:9" x14ac:dyDescent="0.25">
      <c r="A544" s="7">
        <v>9055</v>
      </c>
      <c r="B544" s="7" t="s">
        <v>42</v>
      </c>
      <c r="C544" s="73" t="s">
        <v>45</v>
      </c>
      <c r="D544" s="74"/>
      <c r="E544" s="75"/>
      <c r="F544" s="76">
        <v>11.6</v>
      </c>
      <c r="G544" s="77"/>
      <c r="H544" s="32"/>
      <c r="I544" s="10">
        <f>F544*H544</f>
        <v>0</v>
      </c>
    </row>
    <row r="545" spans="1:9" ht="47.25" customHeight="1" x14ac:dyDescent="0.25">
      <c r="A545" s="61" t="s">
        <v>355</v>
      </c>
      <c r="B545" s="62"/>
      <c r="C545" s="62"/>
      <c r="D545" s="62"/>
      <c r="E545" s="62"/>
      <c r="F545" s="62"/>
      <c r="G545" s="62"/>
      <c r="H545" s="62"/>
      <c r="I545" s="63"/>
    </row>
    <row r="547" spans="1:9" ht="15.75" x14ac:dyDescent="0.3">
      <c r="A547" s="66" t="s">
        <v>30</v>
      </c>
      <c r="B547" s="66"/>
      <c r="C547" s="66"/>
      <c r="D547" s="66"/>
      <c r="E547" s="66"/>
      <c r="F547" s="66" t="s">
        <v>32</v>
      </c>
      <c r="G547" s="66"/>
      <c r="H547" s="3" t="s">
        <v>31</v>
      </c>
      <c r="I547" s="3" t="s">
        <v>0</v>
      </c>
    </row>
    <row r="548" spans="1:9" x14ac:dyDescent="0.25">
      <c r="A548" s="7" t="s">
        <v>47</v>
      </c>
      <c r="B548" s="7" t="s">
        <v>42</v>
      </c>
      <c r="C548" s="73" t="s">
        <v>48</v>
      </c>
      <c r="D548" s="74"/>
      <c r="E548" s="75"/>
      <c r="F548" s="76">
        <v>5.04</v>
      </c>
      <c r="G548" s="77"/>
      <c r="H548" s="32"/>
      <c r="I548" s="10">
        <f>F548*H548</f>
        <v>0</v>
      </c>
    </row>
    <row r="549" spans="1:9" ht="61.5" customHeight="1" x14ac:dyDescent="0.25">
      <c r="A549" s="61" t="s">
        <v>356</v>
      </c>
      <c r="B549" s="62"/>
      <c r="C549" s="62"/>
      <c r="D549" s="62"/>
      <c r="E549" s="62"/>
      <c r="F549" s="62"/>
      <c r="G549" s="62"/>
      <c r="H549" s="62"/>
      <c r="I549" s="63"/>
    </row>
    <row r="551" spans="1:9" ht="15.75" x14ac:dyDescent="0.3">
      <c r="A551" s="81" t="s">
        <v>357</v>
      </c>
      <c r="B551" s="82"/>
      <c r="C551" s="83" t="s">
        <v>358</v>
      </c>
      <c r="D551" s="84"/>
      <c r="E551" s="85"/>
    </row>
    <row r="553" spans="1:9" ht="15.75" x14ac:dyDescent="0.3">
      <c r="A553" s="66" t="s">
        <v>30</v>
      </c>
      <c r="B553" s="66"/>
      <c r="C553" s="66"/>
      <c r="D553" s="66"/>
      <c r="E553" s="66"/>
      <c r="F553" s="66" t="s">
        <v>32</v>
      </c>
      <c r="G553" s="66"/>
      <c r="H553" s="3" t="s">
        <v>31</v>
      </c>
      <c r="I553" s="3" t="s">
        <v>0</v>
      </c>
    </row>
    <row r="554" spans="1:9" x14ac:dyDescent="0.25">
      <c r="A554" s="7" t="s">
        <v>326</v>
      </c>
      <c r="B554" s="7" t="s">
        <v>77</v>
      </c>
      <c r="C554" s="73" t="s">
        <v>359</v>
      </c>
      <c r="D554" s="74"/>
      <c r="E554" s="75"/>
      <c r="F554" s="76">
        <v>112</v>
      </c>
      <c r="G554" s="77"/>
      <c r="H554" s="32"/>
      <c r="I554" s="10">
        <f>F554*H554</f>
        <v>0</v>
      </c>
    </row>
    <row r="555" spans="1:9" ht="103.5" customHeight="1" x14ac:dyDescent="0.25">
      <c r="A555" s="67" t="s">
        <v>360</v>
      </c>
      <c r="B555" s="68"/>
      <c r="C555" s="68"/>
      <c r="D555" s="68"/>
      <c r="E555" s="68"/>
      <c r="F555" s="68"/>
      <c r="G555" s="68"/>
      <c r="H555" s="68"/>
      <c r="I555" s="69"/>
    </row>
    <row r="557" spans="1:9" ht="15.75" x14ac:dyDescent="0.3">
      <c r="A557" s="66" t="s">
        <v>30</v>
      </c>
      <c r="B557" s="66"/>
      <c r="C557" s="66"/>
      <c r="D557" s="66"/>
      <c r="E557" s="66"/>
      <c r="F557" s="66" t="s">
        <v>32</v>
      </c>
      <c r="G557" s="66"/>
      <c r="H557" s="3" t="s">
        <v>31</v>
      </c>
      <c r="I557" s="3" t="s">
        <v>0</v>
      </c>
    </row>
    <row r="558" spans="1:9" x14ac:dyDescent="0.25">
      <c r="A558" s="7" t="s">
        <v>361</v>
      </c>
      <c r="B558" s="7" t="s">
        <v>77</v>
      </c>
      <c r="C558" s="73" t="s">
        <v>362</v>
      </c>
      <c r="D558" s="74"/>
      <c r="E558" s="75"/>
      <c r="F558" s="76">
        <v>95.5</v>
      </c>
      <c r="G558" s="77"/>
      <c r="H558" s="32"/>
      <c r="I558" s="10">
        <f>F558*H558</f>
        <v>0</v>
      </c>
    </row>
    <row r="559" spans="1:9" ht="55.5" customHeight="1" x14ac:dyDescent="0.25">
      <c r="A559" s="67" t="s">
        <v>363</v>
      </c>
      <c r="B559" s="68"/>
      <c r="C559" s="68"/>
      <c r="D559" s="68"/>
      <c r="E559" s="68"/>
      <c r="F559" s="68"/>
      <c r="G559" s="68"/>
      <c r="H559" s="68"/>
      <c r="I559" s="69"/>
    </row>
    <row r="561" spans="1:9" ht="15.75" x14ac:dyDescent="0.3">
      <c r="A561" s="66" t="s">
        <v>30</v>
      </c>
      <c r="B561" s="66"/>
      <c r="C561" s="66"/>
      <c r="D561" s="66"/>
      <c r="E561" s="66"/>
      <c r="F561" s="66" t="s">
        <v>32</v>
      </c>
      <c r="G561" s="66"/>
      <c r="H561" s="3" t="s">
        <v>31</v>
      </c>
      <c r="I561" s="3" t="s">
        <v>0</v>
      </c>
    </row>
    <row r="562" spans="1:9" x14ac:dyDescent="0.25">
      <c r="A562" s="7" t="s">
        <v>246</v>
      </c>
      <c r="B562" s="7" t="s">
        <v>55</v>
      </c>
      <c r="C562" s="73" t="s">
        <v>247</v>
      </c>
      <c r="D562" s="74"/>
      <c r="E562" s="75"/>
      <c r="F562" s="76">
        <v>2</v>
      </c>
      <c r="G562" s="77"/>
      <c r="H562" s="32"/>
      <c r="I562" s="10">
        <f>F562*H562</f>
        <v>0</v>
      </c>
    </row>
    <row r="563" spans="1:9" ht="78.75" customHeight="1" x14ac:dyDescent="0.25">
      <c r="A563" s="70" t="s">
        <v>332</v>
      </c>
      <c r="B563" s="71"/>
      <c r="C563" s="71"/>
      <c r="D563" s="71"/>
      <c r="E563" s="71"/>
      <c r="F563" s="71"/>
      <c r="G563" s="71"/>
      <c r="H563" s="71"/>
      <c r="I563" s="72"/>
    </row>
    <row r="564" spans="1:9" x14ac:dyDescent="0.25">
      <c r="A564" s="18"/>
    </row>
    <row r="565" spans="1:9" ht="15.75" x14ac:dyDescent="0.3">
      <c r="A565" s="66" t="s">
        <v>30</v>
      </c>
      <c r="B565" s="66"/>
      <c r="C565" s="66"/>
      <c r="D565" s="66"/>
      <c r="E565" s="66"/>
      <c r="F565" s="66" t="s">
        <v>32</v>
      </c>
      <c r="G565" s="66"/>
      <c r="H565" s="3" t="s">
        <v>31</v>
      </c>
      <c r="I565" s="3" t="s">
        <v>0</v>
      </c>
    </row>
    <row r="566" spans="1:9" x14ac:dyDescent="0.25">
      <c r="A566" s="7" t="s">
        <v>364</v>
      </c>
      <c r="B566" s="7" t="s">
        <v>77</v>
      </c>
      <c r="C566" s="73" t="s">
        <v>365</v>
      </c>
      <c r="D566" s="74"/>
      <c r="E566" s="75"/>
      <c r="F566" s="76">
        <v>40</v>
      </c>
      <c r="G566" s="77"/>
      <c r="H566" s="32"/>
      <c r="I566" s="10">
        <f>F566*H566</f>
        <v>0</v>
      </c>
    </row>
    <row r="567" spans="1:9" ht="30.75" customHeight="1" x14ac:dyDescent="0.25">
      <c r="A567" s="70" t="s">
        <v>366</v>
      </c>
      <c r="B567" s="71"/>
      <c r="C567" s="71"/>
      <c r="D567" s="71"/>
      <c r="E567" s="71"/>
      <c r="F567" s="71"/>
      <c r="G567" s="71"/>
      <c r="H567" s="71"/>
      <c r="I567" s="72"/>
    </row>
    <row r="569" spans="1:9" ht="15.75" x14ac:dyDescent="0.3">
      <c r="A569" s="64" t="s">
        <v>367</v>
      </c>
      <c r="B569" s="64"/>
      <c r="C569" s="65" t="s">
        <v>368</v>
      </c>
      <c r="D569" s="65"/>
      <c r="E569" s="65"/>
      <c r="F569" s="65"/>
      <c r="G569" s="65"/>
      <c r="H569" s="65"/>
      <c r="I569" s="14">
        <f>SUM(I574+I580+I584+I588+I592+I598+I602+I606+I610+I616+I624+I628+I634+I640+I646+I660+I664+I668+I674+I678+I652)</f>
        <v>0</v>
      </c>
    </row>
    <row r="571" spans="1:9" ht="15.75" x14ac:dyDescent="0.3">
      <c r="A571" s="81" t="s">
        <v>374</v>
      </c>
      <c r="B571" s="82"/>
      <c r="C571" s="83" t="s">
        <v>370</v>
      </c>
      <c r="D571" s="84"/>
      <c r="E571" s="85"/>
    </row>
    <row r="573" spans="1:9" ht="15.75" x14ac:dyDescent="0.3">
      <c r="A573" s="66" t="s">
        <v>30</v>
      </c>
      <c r="B573" s="66"/>
      <c r="C573" s="66"/>
      <c r="D573" s="66"/>
      <c r="E573" s="66"/>
      <c r="F573" s="66" t="s">
        <v>32</v>
      </c>
      <c r="G573" s="66"/>
      <c r="H573" s="3" t="s">
        <v>31</v>
      </c>
      <c r="I573" s="3" t="s">
        <v>0</v>
      </c>
    </row>
    <row r="574" spans="1:9" ht="30.75" customHeight="1" x14ac:dyDescent="0.25">
      <c r="A574" s="7" t="s">
        <v>371</v>
      </c>
      <c r="B574" s="7" t="s">
        <v>37</v>
      </c>
      <c r="C574" s="73" t="s">
        <v>372</v>
      </c>
      <c r="D574" s="74"/>
      <c r="E574" s="75"/>
      <c r="F574" s="76">
        <v>26.21</v>
      </c>
      <c r="G574" s="77"/>
      <c r="H574" s="32"/>
      <c r="I574" s="10">
        <f>F574*H574</f>
        <v>0</v>
      </c>
    </row>
    <row r="575" spans="1:9" ht="66.75" customHeight="1" x14ac:dyDescent="0.25">
      <c r="A575" s="67" t="s">
        <v>373</v>
      </c>
      <c r="B575" s="68"/>
      <c r="C575" s="68"/>
      <c r="D575" s="68"/>
      <c r="E575" s="68"/>
      <c r="F575" s="68"/>
      <c r="G575" s="68"/>
      <c r="H575" s="68"/>
      <c r="I575" s="69"/>
    </row>
    <row r="577" spans="1:9" ht="15.75" x14ac:dyDescent="0.3">
      <c r="A577" s="81" t="s">
        <v>369</v>
      </c>
      <c r="B577" s="82"/>
      <c r="C577" s="83" t="s">
        <v>375</v>
      </c>
      <c r="D577" s="84"/>
      <c r="E577" s="85"/>
    </row>
    <row r="579" spans="1:9" ht="15.75" x14ac:dyDescent="0.3">
      <c r="A579" s="66" t="s">
        <v>30</v>
      </c>
      <c r="B579" s="66"/>
      <c r="C579" s="66"/>
      <c r="D579" s="66"/>
      <c r="E579" s="66"/>
      <c r="F579" s="66" t="s">
        <v>32</v>
      </c>
      <c r="G579" s="66"/>
      <c r="H579" s="3" t="s">
        <v>31</v>
      </c>
      <c r="I579" s="3" t="s">
        <v>0</v>
      </c>
    </row>
    <row r="580" spans="1:9" ht="42" customHeight="1" x14ac:dyDescent="0.25">
      <c r="A580" s="7" t="s">
        <v>227</v>
      </c>
      <c r="B580" s="7" t="s">
        <v>37</v>
      </c>
      <c r="C580" s="73" t="s">
        <v>376</v>
      </c>
      <c r="D580" s="74"/>
      <c r="E580" s="75"/>
      <c r="F580" s="76">
        <v>4.97</v>
      </c>
      <c r="G580" s="77"/>
      <c r="H580" s="32"/>
      <c r="I580" s="10">
        <f>F580*H580</f>
        <v>0</v>
      </c>
    </row>
    <row r="581" spans="1:9" ht="106.5" customHeight="1" x14ac:dyDescent="0.25">
      <c r="A581" s="67" t="s">
        <v>377</v>
      </c>
      <c r="B581" s="68"/>
      <c r="C581" s="68"/>
      <c r="D581" s="68"/>
      <c r="E581" s="68"/>
      <c r="F581" s="68"/>
      <c r="G581" s="68"/>
      <c r="H581" s="68"/>
      <c r="I581" s="69"/>
    </row>
    <row r="583" spans="1:9" ht="15.75" x14ac:dyDescent="0.3">
      <c r="A583" s="66" t="s">
        <v>30</v>
      </c>
      <c r="B583" s="66"/>
      <c r="C583" s="66"/>
      <c r="D583" s="66"/>
      <c r="E583" s="66"/>
      <c r="F583" s="66" t="s">
        <v>32</v>
      </c>
      <c r="G583" s="66"/>
      <c r="H583" s="3" t="s">
        <v>31</v>
      </c>
      <c r="I583" s="3" t="s">
        <v>0</v>
      </c>
    </row>
    <row r="584" spans="1:9" x14ac:dyDescent="0.25">
      <c r="A584" s="7" t="s">
        <v>378</v>
      </c>
      <c r="B584" s="7" t="s">
        <v>37</v>
      </c>
      <c r="C584" s="73" t="s">
        <v>379</v>
      </c>
      <c r="D584" s="74"/>
      <c r="E584" s="75"/>
      <c r="F584" s="76">
        <v>30</v>
      </c>
      <c r="G584" s="77"/>
      <c r="H584" s="32"/>
      <c r="I584" s="10">
        <f>F584*H584</f>
        <v>0</v>
      </c>
    </row>
    <row r="585" spans="1:9" ht="86.25" customHeight="1" x14ac:dyDescent="0.25">
      <c r="A585" s="67" t="s">
        <v>380</v>
      </c>
      <c r="B585" s="68"/>
      <c r="C585" s="68"/>
      <c r="D585" s="68"/>
      <c r="E585" s="68"/>
      <c r="F585" s="68"/>
      <c r="G585" s="68"/>
      <c r="H585" s="68"/>
      <c r="I585" s="69"/>
    </row>
    <row r="587" spans="1:9" ht="15.75" x14ac:dyDescent="0.3">
      <c r="A587" s="66" t="s">
        <v>30</v>
      </c>
      <c r="B587" s="66"/>
      <c r="C587" s="66"/>
      <c r="D587" s="66"/>
      <c r="E587" s="66"/>
      <c r="F587" s="66" t="s">
        <v>32</v>
      </c>
      <c r="G587" s="66"/>
      <c r="H587" s="3" t="s">
        <v>31</v>
      </c>
      <c r="I587" s="3" t="s">
        <v>0</v>
      </c>
    </row>
    <row r="588" spans="1:9" x14ac:dyDescent="0.25">
      <c r="A588" s="7" t="s">
        <v>381</v>
      </c>
      <c r="B588" s="7" t="s">
        <v>37</v>
      </c>
      <c r="C588" s="73" t="s">
        <v>382</v>
      </c>
      <c r="D588" s="74"/>
      <c r="E588" s="75"/>
      <c r="F588" s="76">
        <v>33.24</v>
      </c>
      <c r="G588" s="77"/>
      <c r="H588" s="32"/>
      <c r="I588" s="10">
        <f>F588*H588</f>
        <v>0</v>
      </c>
    </row>
    <row r="589" spans="1:9" ht="80.25" customHeight="1" x14ac:dyDescent="0.25">
      <c r="A589" s="86" t="s">
        <v>383</v>
      </c>
      <c r="B589" s="87"/>
      <c r="C589" s="87"/>
      <c r="D589" s="87"/>
      <c r="E589" s="87"/>
      <c r="F589" s="87"/>
      <c r="G589" s="87"/>
      <c r="H589" s="87"/>
      <c r="I589" s="88"/>
    </row>
    <row r="591" spans="1:9" ht="15.75" x14ac:dyDescent="0.3">
      <c r="A591" s="66" t="s">
        <v>30</v>
      </c>
      <c r="B591" s="66"/>
      <c r="C591" s="66"/>
      <c r="D591" s="66"/>
      <c r="E591" s="66"/>
      <c r="F591" s="66" t="s">
        <v>385</v>
      </c>
      <c r="G591" s="66"/>
      <c r="H591" s="3" t="s">
        <v>31</v>
      </c>
      <c r="I591" s="3" t="s">
        <v>0</v>
      </c>
    </row>
    <row r="592" spans="1:9" ht="36" customHeight="1" x14ac:dyDescent="0.25">
      <c r="A592" s="7" t="s">
        <v>384</v>
      </c>
      <c r="B592" s="7" t="s">
        <v>77</v>
      </c>
      <c r="C592" s="73" t="s">
        <v>386</v>
      </c>
      <c r="D592" s="74"/>
      <c r="E592" s="75"/>
      <c r="F592" s="76">
        <v>6</v>
      </c>
      <c r="G592" s="77"/>
      <c r="H592" s="32"/>
      <c r="I592" s="10">
        <f>F592*H592</f>
        <v>0</v>
      </c>
    </row>
    <row r="593" spans="1:9" ht="57" customHeight="1" x14ac:dyDescent="0.25">
      <c r="A593" s="86" t="s">
        <v>387</v>
      </c>
      <c r="B593" s="87"/>
      <c r="C593" s="87"/>
      <c r="D593" s="87"/>
      <c r="E593" s="87"/>
      <c r="F593" s="87"/>
      <c r="G593" s="87"/>
      <c r="H593" s="87"/>
      <c r="I593" s="88"/>
    </row>
    <row r="595" spans="1:9" ht="15.75" x14ac:dyDescent="0.3">
      <c r="A595" s="81" t="s">
        <v>388</v>
      </c>
      <c r="B595" s="82"/>
      <c r="C595" s="83" t="s">
        <v>389</v>
      </c>
      <c r="D595" s="84"/>
      <c r="E595" s="85"/>
    </row>
    <row r="597" spans="1:9" ht="15.75" x14ac:dyDescent="0.3">
      <c r="A597" s="66" t="s">
        <v>30</v>
      </c>
      <c r="B597" s="66"/>
      <c r="C597" s="66"/>
      <c r="D597" s="66"/>
      <c r="E597" s="66"/>
      <c r="F597" s="66" t="s">
        <v>385</v>
      </c>
      <c r="G597" s="66"/>
      <c r="H597" s="3" t="s">
        <v>31</v>
      </c>
      <c r="I597" s="3" t="s">
        <v>0</v>
      </c>
    </row>
    <row r="598" spans="1:9" x14ac:dyDescent="0.25">
      <c r="A598" s="7" t="s">
        <v>390</v>
      </c>
      <c r="B598" s="7" t="s">
        <v>77</v>
      </c>
      <c r="C598" s="73" t="s">
        <v>391</v>
      </c>
      <c r="D598" s="74"/>
      <c r="E598" s="75"/>
      <c r="F598" s="76">
        <v>12</v>
      </c>
      <c r="G598" s="77"/>
      <c r="H598" s="32"/>
      <c r="I598" s="10">
        <f>F598*H598</f>
        <v>0</v>
      </c>
    </row>
    <row r="599" spans="1:9" ht="37.5" customHeight="1" x14ac:dyDescent="0.25">
      <c r="A599" s="98" t="s">
        <v>392</v>
      </c>
      <c r="B599" s="98"/>
      <c r="C599" s="98"/>
      <c r="D599" s="98"/>
      <c r="E599" s="98"/>
      <c r="F599" s="98"/>
      <c r="G599" s="98"/>
      <c r="H599" s="98"/>
      <c r="I599" s="98"/>
    </row>
    <row r="601" spans="1:9" ht="15.75" x14ac:dyDescent="0.3">
      <c r="A601" s="66" t="s">
        <v>30</v>
      </c>
      <c r="B601" s="66"/>
      <c r="C601" s="66"/>
      <c r="D601" s="66"/>
      <c r="E601" s="66"/>
      <c r="F601" s="66" t="s">
        <v>385</v>
      </c>
      <c r="G601" s="66"/>
      <c r="H601" s="3" t="s">
        <v>31</v>
      </c>
      <c r="I601" s="3" t="s">
        <v>0</v>
      </c>
    </row>
    <row r="602" spans="1:9" x14ac:dyDescent="0.25">
      <c r="A602" s="7" t="s">
        <v>97</v>
      </c>
      <c r="B602" s="7" t="s">
        <v>55</v>
      </c>
      <c r="C602" s="73" t="s">
        <v>98</v>
      </c>
      <c r="D602" s="74"/>
      <c r="E602" s="75"/>
      <c r="F602" s="76">
        <v>1</v>
      </c>
      <c r="G602" s="77"/>
      <c r="H602" s="32"/>
      <c r="I602" s="10">
        <f>F602*H602</f>
        <v>0</v>
      </c>
    </row>
    <row r="603" spans="1:9" ht="78.75" customHeight="1" x14ac:dyDescent="0.25">
      <c r="A603" s="70" t="s">
        <v>393</v>
      </c>
      <c r="B603" s="71"/>
      <c r="C603" s="71"/>
      <c r="D603" s="71"/>
      <c r="E603" s="71"/>
      <c r="F603" s="71"/>
      <c r="G603" s="71"/>
      <c r="H603" s="71"/>
      <c r="I603" s="72"/>
    </row>
    <row r="605" spans="1:9" ht="15.75" x14ac:dyDescent="0.3">
      <c r="A605" s="66" t="s">
        <v>30</v>
      </c>
      <c r="B605" s="66"/>
      <c r="C605" s="66"/>
      <c r="D605" s="66"/>
      <c r="E605" s="66"/>
      <c r="F605" s="66" t="s">
        <v>385</v>
      </c>
      <c r="G605" s="66"/>
      <c r="H605" s="3" t="s">
        <v>31</v>
      </c>
      <c r="I605" s="3" t="s">
        <v>0</v>
      </c>
    </row>
    <row r="606" spans="1:9" x14ac:dyDescent="0.25">
      <c r="A606" s="7" t="s">
        <v>103</v>
      </c>
      <c r="B606" s="7" t="s">
        <v>55</v>
      </c>
      <c r="C606" s="73" t="s">
        <v>101</v>
      </c>
      <c r="D606" s="74"/>
      <c r="E606" s="75"/>
      <c r="F606" s="76">
        <v>2</v>
      </c>
      <c r="G606" s="77"/>
      <c r="H606" s="32"/>
      <c r="I606" s="10">
        <f>F606*H606</f>
        <v>0</v>
      </c>
    </row>
    <row r="607" spans="1:9" ht="114" customHeight="1" x14ac:dyDescent="0.25">
      <c r="A607" s="58" t="s">
        <v>394</v>
      </c>
      <c r="B607" s="59"/>
      <c r="C607" s="59"/>
      <c r="D607" s="59"/>
      <c r="E607" s="59"/>
      <c r="F607" s="59"/>
      <c r="G607" s="59"/>
      <c r="H607" s="59"/>
      <c r="I607" s="60"/>
    </row>
    <row r="608" spans="1:9" x14ac:dyDescent="0.25">
      <c r="A608" s="9"/>
    </row>
    <row r="609" spans="1:9" ht="15.75" x14ac:dyDescent="0.3">
      <c r="A609" s="66" t="s">
        <v>30</v>
      </c>
      <c r="B609" s="66"/>
      <c r="C609" s="66"/>
      <c r="D609" s="66"/>
      <c r="E609" s="66"/>
      <c r="F609" s="66" t="s">
        <v>385</v>
      </c>
      <c r="G609" s="66"/>
      <c r="H609" s="3" t="s">
        <v>31</v>
      </c>
      <c r="I609" s="3" t="s">
        <v>0</v>
      </c>
    </row>
    <row r="610" spans="1:9" x14ac:dyDescent="0.25">
      <c r="A610" s="7" t="s">
        <v>105</v>
      </c>
      <c r="B610" s="7" t="s">
        <v>37</v>
      </c>
      <c r="C610" s="73" t="s">
        <v>106</v>
      </c>
      <c r="D610" s="74"/>
      <c r="E610" s="75"/>
      <c r="F610" s="76">
        <v>4</v>
      </c>
      <c r="G610" s="77"/>
      <c r="H610" s="32"/>
      <c r="I610" s="10">
        <f>F610*H610</f>
        <v>0</v>
      </c>
    </row>
    <row r="611" spans="1:9" ht="69.75" customHeight="1" x14ac:dyDescent="0.25">
      <c r="A611" s="61" t="s">
        <v>395</v>
      </c>
      <c r="B611" s="62"/>
      <c r="C611" s="62"/>
      <c r="D611" s="62"/>
      <c r="E611" s="62"/>
      <c r="F611" s="62"/>
      <c r="G611" s="62"/>
      <c r="H611" s="62"/>
      <c r="I611" s="63"/>
    </row>
    <row r="613" spans="1:9" ht="15.75" x14ac:dyDescent="0.3">
      <c r="A613" s="81" t="s">
        <v>396</v>
      </c>
      <c r="B613" s="82"/>
      <c r="C613" s="83" t="s">
        <v>397</v>
      </c>
      <c r="D613" s="84"/>
      <c r="E613" s="85"/>
    </row>
    <row r="615" spans="1:9" ht="15.75" x14ac:dyDescent="0.3">
      <c r="A615" s="66" t="s">
        <v>30</v>
      </c>
      <c r="B615" s="66"/>
      <c r="C615" s="66"/>
      <c r="D615" s="66"/>
      <c r="E615" s="66"/>
      <c r="F615" s="66" t="s">
        <v>385</v>
      </c>
      <c r="G615" s="66"/>
      <c r="H615" s="3" t="s">
        <v>31</v>
      </c>
      <c r="I615" s="3" t="s">
        <v>0</v>
      </c>
    </row>
    <row r="616" spans="1:9" ht="33.75" customHeight="1" x14ac:dyDescent="0.25">
      <c r="A616" s="7" t="s">
        <v>398</v>
      </c>
      <c r="B616" s="7" t="s">
        <v>197</v>
      </c>
      <c r="C616" s="73" t="s">
        <v>399</v>
      </c>
      <c r="D616" s="74"/>
      <c r="E616" s="75"/>
      <c r="F616" s="76">
        <v>381</v>
      </c>
      <c r="G616" s="77"/>
      <c r="H616" s="32"/>
      <c r="I616" s="10">
        <f>F616*H616</f>
        <v>0</v>
      </c>
    </row>
    <row r="617" spans="1:9" ht="67.5" customHeight="1" x14ac:dyDescent="0.25">
      <c r="A617" s="61" t="s">
        <v>400</v>
      </c>
      <c r="B617" s="62"/>
      <c r="C617" s="62"/>
      <c r="D617" s="62"/>
      <c r="E617" s="62"/>
      <c r="F617" s="62"/>
      <c r="G617" s="62"/>
      <c r="H617" s="62"/>
      <c r="I617" s="63"/>
    </row>
    <row r="619" spans="1:9" ht="15.75" x14ac:dyDescent="0.3">
      <c r="A619" s="81" t="s">
        <v>401</v>
      </c>
      <c r="B619" s="82"/>
      <c r="C619" s="83" t="s">
        <v>109</v>
      </c>
      <c r="D619" s="84"/>
      <c r="E619" s="85"/>
    </row>
    <row r="621" spans="1:9" ht="15.75" x14ac:dyDescent="0.3">
      <c r="C621" s="97" t="s">
        <v>402</v>
      </c>
      <c r="D621" s="97"/>
      <c r="E621" s="4" t="s">
        <v>403</v>
      </c>
    </row>
    <row r="623" spans="1:9" ht="15.75" x14ac:dyDescent="0.3">
      <c r="A623" s="66" t="s">
        <v>30</v>
      </c>
      <c r="B623" s="66"/>
      <c r="C623" s="66"/>
      <c r="D623" s="66"/>
      <c r="E623" s="66"/>
      <c r="F623" s="66" t="s">
        <v>385</v>
      </c>
      <c r="G623" s="66"/>
      <c r="H623" s="3" t="s">
        <v>31</v>
      </c>
      <c r="I623" s="3" t="s">
        <v>0</v>
      </c>
    </row>
    <row r="624" spans="1:9" x14ac:dyDescent="0.25">
      <c r="A624" s="7" t="s">
        <v>404</v>
      </c>
      <c r="B624" s="7" t="s">
        <v>55</v>
      </c>
      <c r="C624" s="73" t="s">
        <v>405</v>
      </c>
      <c r="D624" s="74"/>
      <c r="E624" s="75"/>
      <c r="F624" s="76">
        <v>2</v>
      </c>
      <c r="G624" s="77"/>
      <c r="H624" s="32"/>
      <c r="I624" s="10">
        <f>F624*H624</f>
        <v>0</v>
      </c>
    </row>
    <row r="625" spans="1:9" ht="40.5" customHeight="1" x14ac:dyDescent="0.25">
      <c r="A625" s="61" t="s">
        <v>406</v>
      </c>
      <c r="B625" s="62"/>
      <c r="C625" s="62"/>
      <c r="D625" s="62"/>
      <c r="E625" s="62"/>
      <c r="F625" s="62"/>
      <c r="G625" s="62"/>
      <c r="H625" s="62"/>
      <c r="I625" s="63"/>
    </row>
    <row r="627" spans="1:9" ht="15.75" x14ac:dyDescent="0.3">
      <c r="A627" s="66" t="s">
        <v>30</v>
      </c>
      <c r="B627" s="66"/>
      <c r="C627" s="66"/>
      <c r="D627" s="66"/>
      <c r="E627" s="66"/>
      <c r="F627" s="66" t="s">
        <v>385</v>
      </c>
      <c r="G627" s="66"/>
      <c r="H627" s="3" t="s">
        <v>31</v>
      </c>
      <c r="I627" s="3" t="s">
        <v>0</v>
      </c>
    </row>
    <row r="628" spans="1:9" x14ac:dyDescent="0.25">
      <c r="A628" s="7" t="s">
        <v>407</v>
      </c>
      <c r="B628" s="7" t="s">
        <v>55</v>
      </c>
      <c r="C628" s="73" t="s">
        <v>408</v>
      </c>
      <c r="D628" s="74"/>
      <c r="E628" s="75"/>
      <c r="F628" s="76">
        <v>2</v>
      </c>
      <c r="G628" s="77"/>
      <c r="H628" s="32"/>
      <c r="I628" s="10">
        <f>F628*H628</f>
        <v>0</v>
      </c>
    </row>
    <row r="629" spans="1:9" ht="51" customHeight="1" x14ac:dyDescent="0.25">
      <c r="A629" s="61" t="s">
        <v>409</v>
      </c>
      <c r="B629" s="62"/>
      <c r="C629" s="62"/>
      <c r="D629" s="62"/>
      <c r="E629" s="62"/>
      <c r="F629" s="62"/>
      <c r="G629" s="62"/>
      <c r="H629" s="62"/>
      <c r="I629" s="63"/>
    </row>
    <row r="631" spans="1:9" ht="15.75" x14ac:dyDescent="0.3">
      <c r="C631" s="97" t="s">
        <v>410</v>
      </c>
      <c r="D631" s="97"/>
      <c r="E631" s="4" t="s">
        <v>116</v>
      </c>
    </row>
    <row r="633" spans="1:9" ht="15.75" x14ac:dyDescent="0.3">
      <c r="A633" s="66" t="s">
        <v>30</v>
      </c>
      <c r="B633" s="66"/>
      <c r="C633" s="66"/>
      <c r="D633" s="66"/>
      <c r="E633" s="66"/>
      <c r="F633" s="66" t="s">
        <v>385</v>
      </c>
      <c r="G633" s="66"/>
      <c r="H633" s="3" t="s">
        <v>31</v>
      </c>
      <c r="I633" s="3" t="s">
        <v>0</v>
      </c>
    </row>
    <row r="634" spans="1:9" x14ac:dyDescent="0.25">
      <c r="A634" s="7" t="s">
        <v>122</v>
      </c>
      <c r="B634" s="7" t="s">
        <v>55</v>
      </c>
      <c r="C634" s="73" t="s">
        <v>122</v>
      </c>
      <c r="D634" s="74"/>
      <c r="E634" s="75"/>
      <c r="F634" s="76">
        <v>1</v>
      </c>
      <c r="G634" s="77"/>
      <c r="H634" s="32"/>
      <c r="I634" s="10">
        <f>F634*H634</f>
        <v>0</v>
      </c>
    </row>
    <row r="635" spans="1:9" ht="63" customHeight="1" x14ac:dyDescent="0.25">
      <c r="A635" s="61" t="s">
        <v>411</v>
      </c>
      <c r="B635" s="62"/>
      <c r="C635" s="62"/>
      <c r="D635" s="62"/>
      <c r="E635" s="62"/>
      <c r="F635" s="62"/>
      <c r="G635" s="62"/>
      <c r="H635" s="62"/>
      <c r="I635" s="63"/>
    </row>
    <row r="637" spans="1:9" ht="15.75" x14ac:dyDescent="0.3">
      <c r="C637" s="97" t="s">
        <v>412</v>
      </c>
      <c r="D637" s="97"/>
      <c r="E637" s="4" t="s">
        <v>413</v>
      </c>
    </row>
    <row r="639" spans="1:9" ht="15.75" x14ac:dyDescent="0.3">
      <c r="A639" s="66" t="s">
        <v>30</v>
      </c>
      <c r="B639" s="66"/>
      <c r="C639" s="66"/>
      <c r="D639" s="66"/>
      <c r="E639" s="66"/>
      <c r="F639" s="66" t="s">
        <v>385</v>
      </c>
      <c r="G639" s="66"/>
      <c r="H639" s="3" t="s">
        <v>31</v>
      </c>
      <c r="I639" s="3" t="s">
        <v>0</v>
      </c>
    </row>
    <row r="640" spans="1:9" x14ac:dyDescent="0.25">
      <c r="A640" s="7" t="s">
        <v>414</v>
      </c>
      <c r="B640" s="7" t="s">
        <v>55</v>
      </c>
      <c r="C640" s="73" t="s">
        <v>415</v>
      </c>
      <c r="D640" s="74"/>
      <c r="E640" s="75"/>
      <c r="F640" s="76">
        <v>1</v>
      </c>
      <c r="G640" s="77"/>
      <c r="H640" s="32"/>
      <c r="I640" s="10">
        <f>F640*H640</f>
        <v>0</v>
      </c>
    </row>
    <row r="641" spans="1:9" ht="63" customHeight="1" x14ac:dyDescent="0.25">
      <c r="A641" s="61" t="s">
        <v>416</v>
      </c>
      <c r="B641" s="62"/>
      <c r="C641" s="62"/>
      <c r="D641" s="62"/>
      <c r="E641" s="62"/>
      <c r="F641" s="62"/>
      <c r="G641" s="62"/>
      <c r="H641" s="62"/>
      <c r="I641" s="63"/>
    </row>
    <row r="643" spans="1:9" ht="15.75" x14ac:dyDescent="0.3">
      <c r="C643" s="97" t="s">
        <v>417</v>
      </c>
      <c r="D643" s="97"/>
      <c r="E643" s="4" t="s">
        <v>418</v>
      </c>
    </row>
    <row r="645" spans="1:9" ht="15.75" x14ac:dyDescent="0.3">
      <c r="A645" s="66" t="s">
        <v>30</v>
      </c>
      <c r="B645" s="66"/>
      <c r="C645" s="66"/>
      <c r="D645" s="66"/>
      <c r="E645" s="66"/>
      <c r="F645" s="66" t="s">
        <v>385</v>
      </c>
      <c r="G645" s="66"/>
      <c r="H645" s="3" t="s">
        <v>31</v>
      </c>
      <c r="I645" s="3" t="s">
        <v>0</v>
      </c>
    </row>
    <row r="646" spans="1:9" x14ac:dyDescent="0.25">
      <c r="A646" s="7" t="s">
        <v>419</v>
      </c>
      <c r="B646" s="7" t="s">
        <v>55</v>
      </c>
      <c r="C646" s="73" t="s">
        <v>420</v>
      </c>
      <c r="D646" s="74"/>
      <c r="E646" s="75"/>
      <c r="F646" s="76">
        <v>1</v>
      </c>
      <c r="G646" s="77"/>
      <c r="H646" s="32"/>
      <c r="I646" s="10">
        <f>F646*H646</f>
        <v>0</v>
      </c>
    </row>
    <row r="647" spans="1:9" ht="36" customHeight="1" x14ac:dyDescent="0.25">
      <c r="A647" s="61" t="s">
        <v>421</v>
      </c>
      <c r="B647" s="62"/>
      <c r="C647" s="62"/>
      <c r="D647" s="62"/>
      <c r="E647" s="62"/>
      <c r="F647" s="62"/>
      <c r="G647" s="62"/>
      <c r="H647" s="62"/>
      <c r="I647" s="63"/>
    </row>
    <row r="649" spans="1:9" ht="15.75" x14ac:dyDescent="0.3">
      <c r="A649" s="81" t="s">
        <v>422</v>
      </c>
      <c r="B649" s="82"/>
      <c r="C649" s="83" t="s">
        <v>423</v>
      </c>
      <c r="D649" s="84"/>
      <c r="E649" s="85"/>
    </row>
    <row r="651" spans="1:9" ht="15.75" x14ac:dyDescent="0.3">
      <c r="A651" s="66" t="s">
        <v>30</v>
      </c>
      <c r="B651" s="66"/>
      <c r="C651" s="66"/>
      <c r="D651" s="66"/>
      <c r="E651" s="66"/>
      <c r="F651" s="66" t="s">
        <v>385</v>
      </c>
      <c r="G651" s="66"/>
      <c r="H651" s="3" t="s">
        <v>31</v>
      </c>
      <c r="I651" s="3" t="s">
        <v>0</v>
      </c>
    </row>
    <row r="652" spans="1:9" x14ac:dyDescent="0.25">
      <c r="A652" s="7" t="s">
        <v>424</v>
      </c>
      <c r="B652" s="7" t="s">
        <v>55</v>
      </c>
      <c r="C652" s="73" t="s">
        <v>425</v>
      </c>
      <c r="D652" s="74"/>
      <c r="E652" s="75"/>
      <c r="F652" s="76">
        <v>1</v>
      </c>
      <c r="G652" s="77"/>
      <c r="H652" s="32"/>
      <c r="I652" s="10">
        <f>F652*H652</f>
        <v>0</v>
      </c>
    </row>
    <row r="653" spans="1:9" ht="31.5" customHeight="1" x14ac:dyDescent="0.25">
      <c r="A653" s="61" t="s">
        <v>426</v>
      </c>
      <c r="B653" s="62"/>
      <c r="C653" s="62"/>
      <c r="D653" s="62"/>
      <c r="E653" s="62"/>
      <c r="F653" s="62"/>
      <c r="G653" s="62"/>
      <c r="H653" s="62"/>
      <c r="I653" s="63"/>
    </row>
    <row r="655" spans="1:9" ht="15.75" x14ac:dyDescent="0.3">
      <c r="A655" s="81" t="s">
        <v>427</v>
      </c>
      <c r="B655" s="82"/>
      <c r="C655" s="83" t="s">
        <v>428</v>
      </c>
      <c r="D655" s="84"/>
      <c r="E655" s="85"/>
    </row>
    <row r="657" spans="1:11" ht="15.75" customHeight="1" x14ac:dyDescent="0.3">
      <c r="A657" s="35" t="s">
        <v>429</v>
      </c>
      <c r="B657" s="35"/>
      <c r="C657" s="94" t="s">
        <v>430</v>
      </c>
      <c r="D657" s="95"/>
      <c r="E657" s="95"/>
      <c r="F657" s="95"/>
      <c r="G657" s="95"/>
      <c r="H657" s="95"/>
      <c r="I657" s="96"/>
      <c r="J657" s="36"/>
      <c r="K657" s="36"/>
    </row>
    <row r="658" spans="1:11" x14ac:dyDescent="0.25">
      <c r="A658" s="24"/>
      <c r="B658" s="24"/>
      <c r="C658" s="92"/>
      <c r="D658" s="92"/>
      <c r="E658" s="92"/>
      <c r="F658" s="93"/>
      <c r="G658" s="93"/>
      <c r="H658" s="25"/>
      <c r="I658" s="25"/>
    </row>
    <row r="659" spans="1:11" ht="15.75" x14ac:dyDescent="0.3">
      <c r="A659" s="66" t="s">
        <v>30</v>
      </c>
      <c r="B659" s="66"/>
      <c r="C659" s="66"/>
      <c r="D659" s="66"/>
      <c r="E659" s="66"/>
      <c r="F659" s="66" t="s">
        <v>385</v>
      </c>
      <c r="G659" s="66"/>
      <c r="H659" s="3" t="s">
        <v>31</v>
      </c>
      <c r="I659" s="3" t="s">
        <v>0</v>
      </c>
    </row>
    <row r="660" spans="1:11" ht="45" customHeight="1" x14ac:dyDescent="0.25">
      <c r="A660" s="7" t="s">
        <v>431</v>
      </c>
      <c r="B660" s="7" t="s">
        <v>77</v>
      </c>
      <c r="C660" s="73" t="s">
        <v>432</v>
      </c>
      <c r="D660" s="74"/>
      <c r="E660" s="75"/>
      <c r="F660" s="76">
        <v>12</v>
      </c>
      <c r="G660" s="77"/>
      <c r="H660" s="32"/>
      <c r="I660" s="10">
        <f>F660*H660</f>
        <v>0</v>
      </c>
    </row>
    <row r="661" spans="1:11" ht="53.25" customHeight="1" x14ac:dyDescent="0.25">
      <c r="A661" s="61" t="s">
        <v>433</v>
      </c>
      <c r="B661" s="62"/>
      <c r="C661" s="62"/>
      <c r="D661" s="62"/>
      <c r="E661" s="62"/>
      <c r="F661" s="62"/>
      <c r="G661" s="62"/>
      <c r="H661" s="62"/>
      <c r="I661" s="63"/>
    </row>
    <row r="663" spans="1:11" ht="15.75" x14ac:dyDescent="0.3">
      <c r="A663" s="66" t="s">
        <v>30</v>
      </c>
      <c r="B663" s="66"/>
      <c r="C663" s="66"/>
      <c r="D663" s="66"/>
      <c r="E663" s="66"/>
      <c r="F663" s="66" t="s">
        <v>385</v>
      </c>
      <c r="G663" s="66"/>
      <c r="H663" s="3" t="s">
        <v>31</v>
      </c>
      <c r="I663" s="3" t="s">
        <v>0</v>
      </c>
    </row>
    <row r="664" spans="1:11" x14ac:dyDescent="0.25">
      <c r="A664" s="7" t="s">
        <v>434</v>
      </c>
      <c r="B664" s="7" t="s">
        <v>185</v>
      </c>
      <c r="C664" s="73" t="s">
        <v>435</v>
      </c>
      <c r="D664" s="74"/>
      <c r="E664" s="75"/>
      <c r="F664" s="76">
        <v>9.24</v>
      </c>
      <c r="G664" s="77"/>
      <c r="H664" s="32"/>
      <c r="I664" s="10">
        <f>F664*H664</f>
        <v>0</v>
      </c>
    </row>
    <row r="665" spans="1:11" x14ac:dyDescent="0.25">
      <c r="A665" s="89" t="s">
        <v>436</v>
      </c>
      <c r="B665" s="90"/>
      <c r="C665" s="90"/>
      <c r="D665" s="90"/>
      <c r="E665" s="90"/>
      <c r="F665" s="90"/>
      <c r="G665" s="90"/>
      <c r="H665" s="90"/>
      <c r="I665" s="91"/>
    </row>
    <row r="667" spans="1:11" ht="15.75" x14ac:dyDescent="0.3">
      <c r="A667" s="66" t="s">
        <v>30</v>
      </c>
      <c r="B667" s="66"/>
      <c r="C667" s="66"/>
      <c r="D667" s="66"/>
      <c r="E667" s="66"/>
      <c r="F667" s="66" t="s">
        <v>385</v>
      </c>
      <c r="G667" s="66"/>
      <c r="H667" s="3" t="s">
        <v>31</v>
      </c>
      <c r="I667" s="3" t="s">
        <v>0</v>
      </c>
    </row>
    <row r="668" spans="1:11" x14ac:dyDescent="0.25">
      <c r="A668" s="7" t="s">
        <v>438</v>
      </c>
      <c r="B668" s="7" t="s">
        <v>185</v>
      </c>
      <c r="C668" s="73" t="s">
        <v>437</v>
      </c>
      <c r="D668" s="74"/>
      <c r="E668" s="75"/>
      <c r="F668" s="76">
        <v>9.24</v>
      </c>
      <c r="G668" s="77"/>
      <c r="H668" s="32"/>
      <c r="I668" s="10">
        <f>F668*H668</f>
        <v>0</v>
      </c>
    </row>
    <row r="669" spans="1:11" x14ac:dyDescent="0.25">
      <c r="A669" s="89" t="s">
        <v>439</v>
      </c>
      <c r="B669" s="90"/>
      <c r="C669" s="90"/>
      <c r="D669" s="90"/>
      <c r="E669" s="90"/>
      <c r="F669" s="90"/>
      <c r="G669" s="90"/>
      <c r="H669" s="90"/>
      <c r="I669" s="91"/>
    </row>
    <row r="671" spans="1:11" ht="15.75" x14ac:dyDescent="0.3">
      <c r="A671" s="81" t="s">
        <v>440</v>
      </c>
      <c r="B671" s="82"/>
      <c r="C671" s="83" t="s">
        <v>441</v>
      </c>
      <c r="D671" s="84"/>
      <c r="E671" s="85"/>
    </row>
    <row r="673" spans="1:9" ht="15.75" x14ac:dyDescent="0.3">
      <c r="A673" s="66" t="s">
        <v>30</v>
      </c>
      <c r="B673" s="66"/>
      <c r="C673" s="66"/>
      <c r="D673" s="66"/>
      <c r="E673" s="66"/>
      <c r="F673" s="66" t="s">
        <v>385</v>
      </c>
      <c r="G673" s="66"/>
      <c r="H673" s="3" t="s">
        <v>31</v>
      </c>
      <c r="I673" s="3" t="s">
        <v>0</v>
      </c>
    </row>
    <row r="674" spans="1:9" x14ac:dyDescent="0.25">
      <c r="A674" s="7" t="s">
        <v>442</v>
      </c>
      <c r="B674" s="7"/>
      <c r="C674" s="73" t="s">
        <v>443</v>
      </c>
      <c r="D674" s="74"/>
      <c r="E674" s="75"/>
      <c r="F674" s="76">
        <v>1</v>
      </c>
      <c r="G674" s="77"/>
      <c r="H674" s="32"/>
      <c r="I674" s="10">
        <f>F674*H674</f>
        <v>0</v>
      </c>
    </row>
    <row r="675" spans="1:9" ht="35.25" customHeight="1" x14ac:dyDescent="0.25">
      <c r="A675" s="61" t="s">
        <v>444</v>
      </c>
      <c r="B675" s="62"/>
      <c r="C675" s="62"/>
      <c r="D675" s="62"/>
      <c r="E675" s="62"/>
      <c r="F675" s="62"/>
      <c r="G675" s="62"/>
      <c r="H675" s="62"/>
      <c r="I675" s="63"/>
    </row>
    <row r="677" spans="1:9" ht="15.75" x14ac:dyDescent="0.3">
      <c r="A677" s="66" t="s">
        <v>30</v>
      </c>
      <c r="B677" s="66"/>
      <c r="C677" s="66"/>
      <c r="D677" s="66"/>
      <c r="E677" s="66"/>
      <c r="F677" s="66" t="s">
        <v>385</v>
      </c>
      <c r="G677" s="66"/>
      <c r="H677" s="3" t="s">
        <v>31</v>
      </c>
      <c r="I677" s="3" t="s">
        <v>0</v>
      </c>
    </row>
    <row r="678" spans="1:9" x14ac:dyDescent="0.25">
      <c r="A678" s="7" t="s">
        <v>445</v>
      </c>
      <c r="B678" s="7"/>
      <c r="C678" s="73" t="s">
        <v>446</v>
      </c>
      <c r="D678" s="74"/>
      <c r="E678" s="75"/>
      <c r="F678" s="76">
        <v>1</v>
      </c>
      <c r="G678" s="77"/>
      <c r="H678" s="32"/>
      <c r="I678" s="10">
        <f>F678*H678</f>
        <v>0</v>
      </c>
    </row>
    <row r="679" spans="1:9" ht="35.25" customHeight="1" x14ac:dyDescent="0.25">
      <c r="A679" s="61" t="s">
        <v>447</v>
      </c>
      <c r="B679" s="62"/>
      <c r="C679" s="62"/>
      <c r="D679" s="62"/>
      <c r="E679" s="62"/>
      <c r="F679" s="62"/>
      <c r="G679" s="62"/>
      <c r="H679" s="62"/>
      <c r="I679" s="63"/>
    </row>
    <row r="682" spans="1:9" ht="15.75" x14ac:dyDescent="0.3">
      <c r="A682" s="64" t="s">
        <v>448</v>
      </c>
      <c r="B682" s="64"/>
      <c r="C682" s="65" t="s">
        <v>449</v>
      </c>
      <c r="D682" s="65"/>
      <c r="E682" s="65"/>
      <c r="F682" s="65"/>
      <c r="G682" s="65"/>
      <c r="H682" s="65"/>
      <c r="I682" s="14">
        <f>SUM(I687+I693+I697+I701+I705+I709+I713+I717+I721+I727+I731+I735+I741+I747+I753+I757+I761+I765+I769+I773+I777+I783+I787)</f>
        <v>0</v>
      </c>
    </row>
    <row r="684" spans="1:9" ht="15.75" x14ac:dyDescent="0.3">
      <c r="A684" s="81" t="s">
        <v>450</v>
      </c>
      <c r="B684" s="82"/>
      <c r="C684" s="83" t="s">
        <v>452</v>
      </c>
      <c r="D684" s="84"/>
      <c r="E684" s="85"/>
    </row>
    <row r="686" spans="1:9" ht="15.75" x14ac:dyDescent="0.3">
      <c r="A686" s="66" t="s">
        <v>30</v>
      </c>
      <c r="B686" s="66"/>
      <c r="C686" s="66"/>
      <c r="D686" s="66"/>
      <c r="E686" s="66"/>
      <c r="F686" s="66" t="s">
        <v>385</v>
      </c>
      <c r="G686" s="66"/>
      <c r="H686" s="3" t="s">
        <v>31</v>
      </c>
      <c r="I686" s="3" t="s">
        <v>0</v>
      </c>
    </row>
    <row r="687" spans="1:9" ht="27" customHeight="1" x14ac:dyDescent="0.25">
      <c r="A687" s="7" t="s">
        <v>451</v>
      </c>
      <c r="B687" s="7" t="s">
        <v>55</v>
      </c>
      <c r="C687" s="73" t="s">
        <v>453</v>
      </c>
      <c r="D687" s="74"/>
      <c r="E687" s="75"/>
      <c r="F687" s="76">
        <v>3</v>
      </c>
      <c r="G687" s="77"/>
      <c r="H687" s="32"/>
      <c r="I687" s="10">
        <f>F687*H687</f>
        <v>0</v>
      </c>
    </row>
    <row r="688" spans="1:9" ht="48.75" customHeight="1" x14ac:dyDescent="0.25">
      <c r="A688" s="61" t="s">
        <v>454</v>
      </c>
      <c r="B688" s="62"/>
      <c r="C688" s="62"/>
      <c r="D688" s="62"/>
      <c r="E688" s="62"/>
      <c r="F688" s="62"/>
      <c r="G688" s="62"/>
      <c r="H688" s="62"/>
      <c r="I688" s="63"/>
    </row>
    <row r="690" spans="1:9" ht="15.75" x14ac:dyDescent="0.3">
      <c r="A690" s="81" t="s">
        <v>455</v>
      </c>
      <c r="B690" s="82"/>
      <c r="C690" s="83" t="s">
        <v>456</v>
      </c>
      <c r="D690" s="84"/>
      <c r="E690" s="85"/>
    </row>
    <row r="692" spans="1:9" ht="15.75" x14ac:dyDescent="0.3">
      <c r="A692" s="66" t="s">
        <v>30</v>
      </c>
      <c r="B692" s="66"/>
      <c r="C692" s="66"/>
      <c r="D692" s="66"/>
      <c r="E692" s="66"/>
      <c r="F692" s="66" t="s">
        <v>385</v>
      </c>
      <c r="G692" s="66"/>
      <c r="H692" s="3" t="s">
        <v>31</v>
      </c>
      <c r="I692" s="3" t="s">
        <v>0</v>
      </c>
    </row>
    <row r="693" spans="1:9" x14ac:dyDescent="0.25">
      <c r="A693" s="7" t="s">
        <v>457</v>
      </c>
      <c r="B693" s="7" t="s">
        <v>55</v>
      </c>
      <c r="C693" s="73" t="s">
        <v>458</v>
      </c>
      <c r="D693" s="74"/>
      <c r="E693" s="75"/>
      <c r="F693" s="76">
        <v>2</v>
      </c>
      <c r="G693" s="77"/>
      <c r="H693" s="32"/>
      <c r="I693" s="10">
        <f>F693*H693</f>
        <v>0</v>
      </c>
    </row>
    <row r="694" spans="1:9" ht="39" customHeight="1" x14ac:dyDescent="0.25">
      <c r="A694" s="61" t="s">
        <v>459</v>
      </c>
      <c r="B694" s="62"/>
      <c r="C694" s="62"/>
      <c r="D694" s="62"/>
      <c r="E694" s="62"/>
      <c r="F694" s="62"/>
      <c r="G694" s="62"/>
      <c r="H694" s="62"/>
      <c r="I694" s="63"/>
    </row>
    <row r="696" spans="1:9" ht="15.75" x14ac:dyDescent="0.3">
      <c r="A696" s="66" t="s">
        <v>30</v>
      </c>
      <c r="B696" s="66"/>
      <c r="C696" s="66"/>
      <c r="D696" s="66"/>
      <c r="E696" s="66"/>
      <c r="F696" s="66" t="s">
        <v>385</v>
      </c>
      <c r="G696" s="66"/>
      <c r="H696" s="3" t="s">
        <v>31</v>
      </c>
      <c r="I696" s="3" t="s">
        <v>0</v>
      </c>
    </row>
    <row r="697" spans="1:9" x14ac:dyDescent="0.25">
      <c r="A697" s="7" t="s">
        <v>460</v>
      </c>
      <c r="B697" s="7" t="s">
        <v>55</v>
      </c>
      <c r="C697" s="73" t="s">
        <v>464</v>
      </c>
      <c r="D697" s="74"/>
      <c r="E697" s="75"/>
      <c r="F697" s="76">
        <v>2</v>
      </c>
      <c r="G697" s="77"/>
      <c r="H697" s="32"/>
      <c r="I697" s="10">
        <f>F697*H697</f>
        <v>0</v>
      </c>
    </row>
    <row r="698" spans="1:9" ht="37.5" customHeight="1" x14ac:dyDescent="0.25">
      <c r="A698" s="61" t="s">
        <v>461</v>
      </c>
      <c r="B698" s="62"/>
      <c r="C698" s="62"/>
      <c r="D698" s="62"/>
      <c r="E698" s="62"/>
      <c r="F698" s="62"/>
      <c r="G698" s="62"/>
      <c r="H698" s="62"/>
      <c r="I698" s="63"/>
    </row>
    <row r="700" spans="1:9" ht="15.75" x14ac:dyDescent="0.3">
      <c r="A700" s="66" t="s">
        <v>30</v>
      </c>
      <c r="B700" s="66"/>
      <c r="C700" s="66"/>
      <c r="D700" s="66"/>
      <c r="E700" s="66"/>
      <c r="F700" s="66" t="s">
        <v>385</v>
      </c>
      <c r="G700" s="66"/>
      <c r="H700" s="3" t="s">
        <v>31</v>
      </c>
      <c r="I700" s="3" t="s">
        <v>0</v>
      </c>
    </row>
    <row r="701" spans="1:9" x14ac:dyDescent="0.25">
      <c r="A701" s="7" t="s">
        <v>462</v>
      </c>
      <c r="B701" s="7" t="s">
        <v>55</v>
      </c>
      <c r="C701" s="73" t="s">
        <v>463</v>
      </c>
      <c r="D701" s="74"/>
      <c r="E701" s="75"/>
      <c r="F701" s="76">
        <v>1</v>
      </c>
      <c r="G701" s="77"/>
      <c r="H701" s="32"/>
      <c r="I701" s="10">
        <f>F701*H701</f>
        <v>0</v>
      </c>
    </row>
    <row r="702" spans="1:9" ht="36.75" customHeight="1" x14ac:dyDescent="0.25">
      <c r="A702" s="61" t="s">
        <v>465</v>
      </c>
      <c r="B702" s="62"/>
      <c r="C702" s="62"/>
      <c r="D702" s="62"/>
      <c r="E702" s="62"/>
      <c r="F702" s="62"/>
      <c r="G702" s="62"/>
      <c r="H702" s="62"/>
      <c r="I702" s="63"/>
    </row>
    <row r="704" spans="1:9" ht="15.75" x14ac:dyDescent="0.3">
      <c r="A704" s="66" t="s">
        <v>30</v>
      </c>
      <c r="B704" s="66"/>
      <c r="C704" s="66"/>
      <c r="D704" s="66"/>
      <c r="E704" s="66"/>
      <c r="F704" s="66" t="s">
        <v>385</v>
      </c>
      <c r="G704" s="66"/>
      <c r="H704" s="3" t="s">
        <v>31</v>
      </c>
      <c r="I704" s="3" t="s">
        <v>0</v>
      </c>
    </row>
    <row r="705" spans="1:9" x14ac:dyDescent="0.25">
      <c r="A705" s="7" t="s">
        <v>466</v>
      </c>
      <c r="B705" s="7" t="s">
        <v>55</v>
      </c>
      <c r="C705" s="73" t="s">
        <v>467</v>
      </c>
      <c r="D705" s="74"/>
      <c r="E705" s="75"/>
      <c r="F705" s="76">
        <v>3</v>
      </c>
      <c r="G705" s="77"/>
      <c r="H705" s="32"/>
      <c r="I705" s="10">
        <f>F705*H705</f>
        <v>0</v>
      </c>
    </row>
    <row r="706" spans="1:9" ht="30" customHeight="1" x14ac:dyDescent="0.25">
      <c r="A706" s="61" t="s">
        <v>468</v>
      </c>
      <c r="B706" s="62"/>
      <c r="C706" s="62"/>
      <c r="D706" s="62"/>
      <c r="E706" s="62"/>
      <c r="F706" s="62"/>
      <c r="G706" s="62"/>
      <c r="H706" s="62"/>
      <c r="I706" s="63"/>
    </row>
    <row r="708" spans="1:9" ht="15.75" x14ac:dyDescent="0.3">
      <c r="A708" s="66" t="s">
        <v>30</v>
      </c>
      <c r="B708" s="66"/>
      <c r="C708" s="66"/>
      <c r="D708" s="66"/>
      <c r="E708" s="66"/>
      <c r="F708" s="66" t="s">
        <v>385</v>
      </c>
      <c r="G708" s="66"/>
      <c r="H708" s="3" t="s">
        <v>31</v>
      </c>
      <c r="I708" s="3" t="s">
        <v>0</v>
      </c>
    </row>
    <row r="709" spans="1:9" x14ac:dyDescent="0.25">
      <c r="A709" s="7" t="s">
        <v>469</v>
      </c>
      <c r="B709" s="7" t="s">
        <v>55</v>
      </c>
      <c r="C709" s="73" t="s">
        <v>470</v>
      </c>
      <c r="D709" s="74"/>
      <c r="E709" s="75"/>
      <c r="F709" s="76">
        <v>1</v>
      </c>
      <c r="G709" s="77"/>
      <c r="H709" s="32"/>
      <c r="I709" s="10">
        <f>F709*H709</f>
        <v>0</v>
      </c>
    </row>
    <row r="710" spans="1:9" ht="25.5" customHeight="1" x14ac:dyDescent="0.25">
      <c r="A710" s="61" t="s">
        <v>471</v>
      </c>
      <c r="B710" s="62"/>
      <c r="C710" s="62"/>
      <c r="D710" s="62"/>
      <c r="E710" s="62"/>
      <c r="F710" s="62"/>
      <c r="G710" s="62"/>
      <c r="H710" s="62"/>
      <c r="I710" s="63"/>
    </row>
    <row r="712" spans="1:9" ht="15.75" x14ac:dyDescent="0.3">
      <c r="A712" s="66" t="s">
        <v>30</v>
      </c>
      <c r="B712" s="66"/>
      <c r="C712" s="66"/>
      <c r="D712" s="66"/>
      <c r="E712" s="66"/>
      <c r="F712" s="66" t="s">
        <v>385</v>
      </c>
      <c r="G712" s="66"/>
      <c r="H712" s="3" t="s">
        <v>31</v>
      </c>
      <c r="I712" s="3" t="s">
        <v>0</v>
      </c>
    </row>
    <row r="713" spans="1:9" x14ac:dyDescent="0.25">
      <c r="A713" s="7" t="s">
        <v>472</v>
      </c>
      <c r="B713" s="7" t="s">
        <v>55</v>
      </c>
      <c r="C713" s="73" t="s">
        <v>476</v>
      </c>
      <c r="D713" s="74"/>
      <c r="E713" s="75"/>
      <c r="F713" s="76">
        <v>2</v>
      </c>
      <c r="G713" s="77"/>
      <c r="H713" s="32"/>
      <c r="I713" s="10">
        <f>F713*H713</f>
        <v>0</v>
      </c>
    </row>
    <row r="714" spans="1:9" ht="31.5" customHeight="1" x14ac:dyDescent="0.25">
      <c r="A714" s="61" t="s">
        <v>473</v>
      </c>
      <c r="B714" s="62"/>
      <c r="C714" s="62"/>
      <c r="D714" s="62"/>
      <c r="E714" s="62"/>
      <c r="F714" s="62"/>
      <c r="G714" s="62"/>
      <c r="H714" s="62"/>
      <c r="I714" s="63"/>
    </row>
    <row r="716" spans="1:9" ht="15.75" x14ac:dyDescent="0.3">
      <c r="A716" s="66" t="s">
        <v>30</v>
      </c>
      <c r="B716" s="66"/>
      <c r="C716" s="66"/>
      <c r="D716" s="66"/>
      <c r="E716" s="66"/>
      <c r="F716" s="66" t="s">
        <v>385</v>
      </c>
      <c r="G716" s="66"/>
      <c r="H716" s="3" t="s">
        <v>31</v>
      </c>
      <c r="I716" s="3" t="s">
        <v>0</v>
      </c>
    </row>
    <row r="717" spans="1:9" x14ac:dyDescent="0.25">
      <c r="A717" s="7" t="s">
        <v>474</v>
      </c>
      <c r="B717" s="7" t="s">
        <v>55</v>
      </c>
      <c r="C717" s="73" t="s">
        <v>475</v>
      </c>
      <c r="D717" s="74"/>
      <c r="E717" s="75"/>
      <c r="F717" s="76">
        <v>2</v>
      </c>
      <c r="G717" s="77"/>
      <c r="H717" s="32"/>
      <c r="I717" s="10">
        <f>F717*H717</f>
        <v>0</v>
      </c>
    </row>
    <row r="718" spans="1:9" ht="30" customHeight="1" x14ac:dyDescent="0.25">
      <c r="A718" s="61" t="s">
        <v>477</v>
      </c>
      <c r="B718" s="62"/>
      <c r="C718" s="62"/>
      <c r="D718" s="62"/>
      <c r="E718" s="62"/>
      <c r="F718" s="62"/>
      <c r="G718" s="62"/>
      <c r="H718" s="62"/>
      <c r="I718" s="63"/>
    </row>
    <row r="720" spans="1:9" ht="15.75" x14ac:dyDescent="0.3">
      <c r="A720" s="66" t="s">
        <v>30</v>
      </c>
      <c r="B720" s="66"/>
      <c r="C720" s="66"/>
      <c r="D720" s="66"/>
      <c r="E720" s="66"/>
      <c r="F720" s="66" t="s">
        <v>385</v>
      </c>
      <c r="G720" s="66"/>
      <c r="H720" s="3" t="s">
        <v>31</v>
      </c>
      <c r="I720" s="3" t="s">
        <v>0</v>
      </c>
    </row>
    <row r="721" spans="1:9" x14ac:dyDescent="0.25">
      <c r="A721" s="7" t="s">
        <v>478</v>
      </c>
      <c r="B721" s="7" t="s">
        <v>55</v>
      </c>
      <c r="C721" s="73" t="s">
        <v>479</v>
      </c>
      <c r="D721" s="74"/>
      <c r="E721" s="75"/>
      <c r="F721" s="76">
        <v>2</v>
      </c>
      <c r="G721" s="77"/>
      <c r="H721" s="32"/>
      <c r="I721" s="10">
        <f>F721*H721</f>
        <v>0</v>
      </c>
    </row>
    <row r="722" spans="1:9" ht="30" customHeight="1" x14ac:dyDescent="0.25">
      <c r="A722" s="61" t="s">
        <v>480</v>
      </c>
      <c r="B722" s="62"/>
      <c r="C722" s="62"/>
      <c r="D722" s="62"/>
      <c r="E722" s="62"/>
      <c r="F722" s="62"/>
      <c r="G722" s="62"/>
      <c r="H722" s="62"/>
      <c r="I722" s="63"/>
    </row>
    <row r="724" spans="1:9" ht="15.75" x14ac:dyDescent="0.3">
      <c r="A724" s="81" t="s">
        <v>481</v>
      </c>
      <c r="B724" s="82"/>
      <c r="C724" s="83" t="s">
        <v>482</v>
      </c>
      <c r="D724" s="84"/>
      <c r="E724" s="85"/>
    </row>
    <row r="726" spans="1:9" ht="15.75" x14ac:dyDescent="0.3">
      <c r="A726" s="66" t="s">
        <v>30</v>
      </c>
      <c r="B726" s="66"/>
      <c r="C726" s="66"/>
      <c r="D726" s="66"/>
      <c r="E726" s="66"/>
      <c r="F726" s="66" t="s">
        <v>385</v>
      </c>
      <c r="G726" s="66"/>
      <c r="H726" s="3" t="s">
        <v>31</v>
      </c>
      <c r="I726" s="3" t="s">
        <v>0</v>
      </c>
    </row>
    <row r="727" spans="1:9" x14ac:dyDescent="0.25">
      <c r="A727" s="7" t="s">
        <v>483</v>
      </c>
      <c r="B727" s="7" t="s">
        <v>55</v>
      </c>
      <c r="C727" s="73" t="s">
        <v>484</v>
      </c>
      <c r="D727" s="74"/>
      <c r="E727" s="75"/>
      <c r="F727" s="76">
        <v>7</v>
      </c>
      <c r="G727" s="77"/>
      <c r="H727" s="32"/>
      <c r="I727" s="10">
        <f>F727*H727</f>
        <v>0</v>
      </c>
    </row>
    <row r="728" spans="1:9" ht="33" customHeight="1" x14ac:dyDescent="0.25">
      <c r="A728" s="58" t="s">
        <v>485</v>
      </c>
      <c r="B728" s="59"/>
      <c r="C728" s="59"/>
      <c r="D728" s="59"/>
      <c r="E728" s="59"/>
      <c r="F728" s="59"/>
      <c r="G728" s="59"/>
      <c r="H728" s="59"/>
      <c r="I728" s="60"/>
    </row>
    <row r="730" spans="1:9" ht="15.75" x14ac:dyDescent="0.3">
      <c r="A730" s="66" t="s">
        <v>30</v>
      </c>
      <c r="B730" s="66"/>
      <c r="C730" s="66"/>
      <c r="D730" s="66"/>
      <c r="E730" s="66"/>
      <c r="F730" s="66" t="s">
        <v>385</v>
      </c>
      <c r="G730" s="66"/>
      <c r="H730" s="3" t="s">
        <v>31</v>
      </c>
      <c r="I730" s="3" t="s">
        <v>0</v>
      </c>
    </row>
    <row r="731" spans="1:9" x14ac:dyDescent="0.25">
      <c r="A731" s="7" t="s">
        <v>486</v>
      </c>
      <c r="B731" s="7" t="s">
        <v>55</v>
      </c>
      <c r="C731" s="73" t="s">
        <v>487</v>
      </c>
      <c r="D731" s="74"/>
      <c r="E731" s="75"/>
      <c r="F731" s="76">
        <v>2</v>
      </c>
      <c r="G731" s="77"/>
      <c r="H731" s="32"/>
      <c r="I731" s="10">
        <f>F731*H731</f>
        <v>0</v>
      </c>
    </row>
    <row r="732" spans="1:9" ht="34.5" customHeight="1" x14ac:dyDescent="0.25">
      <c r="A732" s="61" t="s">
        <v>488</v>
      </c>
      <c r="B732" s="62"/>
      <c r="C732" s="62"/>
      <c r="D732" s="62"/>
      <c r="E732" s="62"/>
      <c r="F732" s="62"/>
      <c r="G732" s="62"/>
      <c r="H732" s="62"/>
      <c r="I732" s="63"/>
    </row>
    <row r="734" spans="1:9" ht="15.75" x14ac:dyDescent="0.3">
      <c r="A734" s="66" t="s">
        <v>30</v>
      </c>
      <c r="B734" s="66"/>
      <c r="C734" s="66"/>
      <c r="D734" s="66"/>
      <c r="E734" s="66"/>
      <c r="F734" s="66" t="s">
        <v>385</v>
      </c>
      <c r="G734" s="66"/>
      <c r="H734" s="3" t="s">
        <v>31</v>
      </c>
      <c r="I734" s="3" t="s">
        <v>0</v>
      </c>
    </row>
    <row r="735" spans="1:9" x14ac:dyDescent="0.25">
      <c r="A735" s="7" t="s">
        <v>489</v>
      </c>
      <c r="B735" s="7" t="s">
        <v>55</v>
      </c>
      <c r="C735" s="73" t="s">
        <v>490</v>
      </c>
      <c r="D735" s="74"/>
      <c r="E735" s="75"/>
      <c r="F735" s="76">
        <v>1</v>
      </c>
      <c r="G735" s="77"/>
      <c r="H735" s="32"/>
      <c r="I735" s="10">
        <f>F735*H735</f>
        <v>0</v>
      </c>
    </row>
    <row r="736" spans="1:9" ht="33" customHeight="1" x14ac:dyDescent="0.25">
      <c r="A736" s="61" t="s">
        <v>491</v>
      </c>
      <c r="B736" s="62"/>
      <c r="C736" s="62"/>
      <c r="D736" s="62"/>
      <c r="E736" s="62"/>
      <c r="F736" s="62"/>
      <c r="G736" s="62"/>
      <c r="H736" s="62"/>
      <c r="I736" s="63"/>
    </row>
    <row r="738" spans="1:9" ht="15.75" x14ac:dyDescent="0.3">
      <c r="A738" s="81" t="s">
        <v>492</v>
      </c>
      <c r="B738" s="82"/>
      <c r="C738" s="83" t="s">
        <v>493</v>
      </c>
      <c r="D738" s="84"/>
      <c r="E738" s="85"/>
    </row>
    <row r="740" spans="1:9" ht="15.75" x14ac:dyDescent="0.3">
      <c r="A740" s="66" t="s">
        <v>30</v>
      </c>
      <c r="B740" s="66"/>
      <c r="C740" s="66"/>
      <c r="D740" s="66"/>
      <c r="E740" s="66"/>
      <c r="F740" s="66" t="s">
        <v>385</v>
      </c>
      <c r="G740" s="66"/>
      <c r="H740" s="3" t="s">
        <v>31</v>
      </c>
      <c r="I740" s="3" t="s">
        <v>0</v>
      </c>
    </row>
    <row r="741" spans="1:9" x14ac:dyDescent="0.25">
      <c r="A741" s="7" t="s">
        <v>494</v>
      </c>
      <c r="B741" s="7" t="s">
        <v>55</v>
      </c>
      <c r="C741" s="73" t="s">
        <v>495</v>
      </c>
      <c r="D741" s="74"/>
      <c r="E741" s="75"/>
      <c r="F741" s="76">
        <v>2</v>
      </c>
      <c r="G741" s="77"/>
      <c r="H741" s="32"/>
      <c r="I741" s="10">
        <f>F741*H741</f>
        <v>0</v>
      </c>
    </row>
    <row r="742" spans="1:9" ht="42.75" customHeight="1" x14ac:dyDescent="0.25">
      <c r="A742" s="61" t="s">
        <v>496</v>
      </c>
      <c r="B742" s="62"/>
      <c r="C742" s="62"/>
      <c r="D742" s="62"/>
      <c r="E742" s="62"/>
      <c r="F742" s="62"/>
      <c r="G742" s="62"/>
      <c r="H742" s="62"/>
      <c r="I742" s="63"/>
    </row>
    <row r="744" spans="1:9" ht="15.75" x14ac:dyDescent="0.3">
      <c r="A744" s="81" t="s">
        <v>497</v>
      </c>
      <c r="B744" s="82"/>
      <c r="C744" s="83" t="s">
        <v>498</v>
      </c>
      <c r="D744" s="84"/>
      <c r="E744" s="85"/>
    </row>
    <row r="746" spans="1:9" ht="15.75" x14ac:dyDescent="0.3">
      <c r="A746" s="66" t="s">
        <v>30</v>
      </c>
      <c r="B746" s="66"/>
      <c r="C746" s="66"/>
      <c r="D746" s="66"/>
      <c r="E746" s="66"/>
      <c r="F746" s="66" t="s">
        <v>385</v>
      </c>
      <c r="G746" s="66"/>
      <c r="H746" s="3" t="s">
        <v>31</v>
      </c>
      <c r="I746" s="3" t="s">
        <v>0</v>
      </c>
    </row>
    <row r="747" spans="1:9" ht="27.75" customHeight="1" x14ac:dyDescent="0.25">
      <c r="A747" s="7" t="s">
        <v>499</v>
      </c>
      <c r="B747" s="7" t="s">
        <v>55</v>
      </c>
      <c r="C747" s="73" t="s">
        <v>500</v>
      </c>
      <c r="D747" s="74"/>
      <c r="E747" s="75"/>
      <c r="F747" s="76">
        <v>2</v>
      </c>
      <c r="G747" s="77"/>
      <c r="H747" s="32"/>
      <c r="I747" s="10">
        <f>F747*H747</f>
        <v>0</v>
      </c>
    </row>
    <row r="748" spans="1:9" ht="52.5" customHeight="1" x14ac:dyDescent="0.25">
      <c r="A748" s="58" t="s">
        <v>501</v>
      </c>
      <c r="B748" s="59"/>
      <c r="C748" s="59"/>
      <c r="D748" s="59"/>
      <c r="E748" s="59"/>
      <c r="F748" s="59"/>
      <c r="G748" s="59"/>
      <c r="H748" s="59"/>
      <c r="I748" s="60"/>
    </row>
    <row r="750" spans="1:9" ht="15.75" x14ac:dyDescent="0.3">
      <c r="A750" s="81" t="s">
        <v>502</v>
      </c>
      <c r="B750" s="82"/>
      <c r="C750" s="83" t="s">
        <v>503</v>
      </c>
      <c r="D750" s="84"/>
      <c r="E750" s="85"/>
    </row>
    <row r="752" spans="1:9" ht="15.75" x14ac:dyDescent="0.3">
      <c r="A752" s="66" t="s">
        <v>30</v>
      </c>
      <c r="B752" s="66"/>
      <c r="C752" s="66"/>
      <c r="D752" s="66"/>
      <c r="E752" s="66"/>
      <c r="F752" s="66" t="s">
        <v>385</v>
      </c>
      <c r="G752" s="66"/>
      <c r="H752" s="3" t="s">
        <v>31</v>
      </c>
      <c r="I752" s="3" t="s">
        <v>0</v>
      </c>
    </row>
    <row r="753" spans="1:9" x14ac:dyDescent="0.25">
      <c r="A753" s="7" t="s">
        <v>504</v>
      </c>
      <c r="B753" s="7" t="s">
        <v>77</v>
      </c>
      <c r="C753" s="73" t="s">
        <v>505</v>
      </c>
      <c r="D753" s="74"/>
      <c r="E753" s="75"/>
      <c r="F753" s="76">
        <v>50</v>
      </c>
      <c r="G753" s="77"/>
      <c r="H753" s="32"/>
      <c r="I753" s="10">
        <f>F753*H753</f>
        <v>0</v>
      </c>
    </row>
    <row r="754" spans="1:9" ht="42.75" customHeight="1" x14ac:dyDescent="0.25">
      <c r="A754" s="86" t="s">
        <v>506</v>
      </c>
      <c r="B754" s="87"/>
      <c r="C754" s="87"/>
      <c r="D754" s="87"/>
      <c r="E754" s="87"/>
      <c r="F754" s="87"/>
      <c r="G754" s="87"/>
      <c r="H754" s="87"/>
      <c r="I754" s="88"/>
    </row>
    <row r="756" spans="1:9" ht="15.75" x14ac:dyDescent="0.3">
      <c r="A756" s="66" t="s">
        <v>30</v>
      </c>
      <c r="B756" s="66"/>
      <c r="C756" s="66"/>
      <c r="D756" s="66"/>
      <c r="E756" s="66"/>
      <c r="F756" s="66" t="s">
        <v>385</v>
      </c>
      <c r="G756" s="66"/>
      <c r="H756" s="3" t="s">
        <v>31</v>
      </c>
      <c r="I756" s="3" t="s">
        <v>0</v>
      </c>
    </row>
    <row r="757" spans="1:9" x14ac:dyDescent="0.25">
      <c r="A757" s="7" t="s">
        <v>507</v>
      </c>
      <c r="B757" s="7" t="s">
        <v>77</v>
      </c>
      <c r="C757" s="73" t="s">
        <v>508</v>
      </c>
      <c r="D757" s="74"/>
      <c r="E757" s="75"/>
      <c r="F757" s="76">
        <v>55</v>
      </c>
      <c r="G757" s="77"/>
      <c r="H757" s="32"/>
      <c r="I757" s="10">
        <f>F757*H757</f>
        <v>0</v>
      </c>
    </row>
    <row r="758" spans="1:9" ht="55.5" customHeight="1" x14ac:dyDescent="0.25">
      <c r="A758" s="58" t="s">
        <v>509</v>
      </c>
      <c r="B758" s="59"/>
      <c r="C758" s="59"/>
      <c r="D758" s="59"/>
      <c r="E758" s="59"/>
      <c r="F758" s="59"/>
      <c r="G758" s="59"/>
      <c r="H758" s="59"/>
      <c r="I758" s="60"/>
    </row>
    <row r="760" spans="1:9" ht="15.75" x14ac:dyDescent="0.3">
      <c r="A760" s="66" t="s">
        <v>30</v>
      </c>
      <c r="B760" s="66"/>
      <c r="C760" s="66"/>
      <c r="D760" s="66"/>
      <c r="E760" s="66"/>
      <c r="F760" s="66" t="s">
        <v>385</v>
      </c>
      <c r="G760" s="66"/>
      <c r="H760" s="3" t="s">
        <v>31</v>
      </c>
      <c r="I760" s="3" t="s">
        <v>0</v>
      </c>
    </row>
    <row r="761" spans="1:9" x14ac:dyDescent="0.25">
      <c r="A761" s="7" t="s">
        <v>510</v>
      </c>
      <c r="B761" s="7" t="s">
        <v>77</v>
      </c>
      <c r="C761" s="73" t="s">
        <v>511</v>
      </c>
      <c r="D761" s="74"/>
      <c r="E761" s="75"/>
      <c r="F761" s="76">
        <v>30</v>
      </c>
      <c r="G761" s="77"/>
      <c r="H761" s="32"/>
      <c r="I761" s="10">
        <f>F761*H761</f>
        <v>0</v>
      </c>
    </row>
    <row r="762" spans="1:9" ht="54.75" customHeight="1" x14ac:dyDescent="0.25">
      <c r="A762" s="58" t="s">
        <v>512</v>
      </c>
      <c r="B762" s="59"/>
      <c r="C762" s="59"/>
      <c r="D762" s="59"/>
      <c r="E762" s="59"/>
      <c r="F762" s="59"/>
      <c r="G762" s="59"/>
      <c r="H762" s="59"/>
      <c r="I762" s="60"/>
    </row>
    <row r="764" spans="1:9" ht="15.75" x14ac:dyDescent="0.3">
      <c r="A764" s="66" t="s">
        <v>30</v>
      </c>
      <c r="B764" s="66"/>
      <c r="C764" s="66"/>
      <c r="D764" s="66"/>
      <c r="E764" s="66"/>
      <c r="F764" s="66" t="s">
        <v>385</v>
      </c>
      <c r="G764" s="66"/>
      <c r="H764" s="3" t="s">
        <v>31</v>
      </c>
      <c r="I764" s="3" t="s">
        <v>0</v>
      </c>
    </row>
    <row r="765" spans="1:9" x14ac:dyDescent="0.25">
      <c r="A765" s="7" t="s">
        <v>513</v>
      </c>
      <c r="B765" s="7" t="s">
        <v>77</v>
      </c>
      <c r="C765" s="73" t="s">
        <v>514</v>
      </c>
      <c r="D765" s="74"/>
      <c r="E765" s="75"/>
      <c r="F765" s="76">
        <v>20</v>
      </c>
      <c r="G765" s="77"/>
      <c r="H765" s="32"/>
      <c r="I765" s="10">
        <f>F765*H765</f>
        <v>0</v>
      </c>
    </row>
    <row r="766" spans="1:9" ht="64.5" customHeight="1" x14ac:dyDescent="0.25">
      <c r="A766" s="58" t="s">
        <v>515</v>
      </c>
      <c r="B766" s="59"/>
      <c r="C766" s="59"/>
      <c r="D766" s="59"/>
      <c r="E766" s="59"/>
      <c r="F766" s="59"/>
      <c r="G766" s="59"/>
      <c r="H766" s="59"/>
      <c r="I766" s="60"/>
    </row>
    <row r="768" spans="1:9" ht="15.75" x14ac:dyDescent="0.3">
      <c r="A768" s="66" t="s">
        <v>30</v>
      </c>
      <c r="B768" s="66"/>
      <c r="C768" s="66"/>
      <c r="D768" s="66"/>
      <c r="E768" s="66"/>
      <c r="F768" s="66" t="s">
        <v>385</v>
      </c>
      <c r="G768" s="66"/>
      <c r="H768" s="3" t="s">
        <v>31</v>
      </c>
      <c r="I768" s="3" t="s">
        <v>0</v>
      </c>
    </row>
    <row r="769" spans="1:9" x14ac:dyDescent="0.25">
      <c r="A769" s="7" t="s">
        <v>516</v>
      </c>
      <c r="B769" s="7" t="s">
        <v>77</v>
      </c>
      <c r="C769" s="73" t="s">
        <v>517</v>
      </c>
      <c r="D769" s="74"/>
      <c r="E769" s="75"/>
      <c r="F769" s="76">
        <v>2</v>
      </c>
      <c r="G769" s="77"/>
      <c r="H769" s="32"/>
      <c r="I769" s="10">
        <f>F769*H769</f>
        <v>0</v>
      </c>
    </row>
    <row r="770" spans="1:9" ht="50.25" customHeight="1" x14ac:dyDescent="0.25">
      <c r="A770" s="58" t="s">
        <v>518</v>
      </c>
      <c r="B770" s="59"/>
      <c r="C770" s="59"/>
      <c r="D770" s="59"/>
      <c r="E770" s="59"/>
      <c r="F770" s="59"/>
      <c r="G770" s="59"/>
      <c r="H770" s="59"/>
      <c r="I770" s="60"/>
    </row>
    <row r="772" spans="1:9" ht="15.75" x14ac:dyDescent="0.3">
      <c r="A772" s="66" t="s">
        <v>30</v>
      </c>
      <c r="B772" s="66"/>
      <c r="C772" s="66"/>
      <c r="D772" s="66"/>
      <c r="E772" s="66"/>
      <c r="F772" s="66" t="s">
        <v>385</v>
      </c>
      <c r="G772" s="66"/>
      <c r="H772" s="3" t="s">
        <v>31</v>
      </c>
      <c r="I772" s="3" t="s">
        <v>0</v>
      </c>
    </row>
    <row r="773" spans="1:9" x14ac:dyDescent="0.25">
      <c r="A773" s="7" t="s">
        <v>519</v>
      </c>
      <c r="B773" s="7" t="s">
        <v>77</v>
      </c>
      <c r="C773" s="73" t="s">
        <v>520</v>
      </c>
      <c r="D773" s="74"/>
      <c r="E773" s="75"/>
      <c r="F773" s="76">
        <v>20</v>
      </c>
      <c r="G773" s="77"/>
      <c r="H773" s="32"/>
      <c r="I773" s="10">
        <f>F773*H773</f>
        <v>0</v>
      </c>
    </row>
    <row r="774" spans="1:9" ht="49.5" customHeight="1" x14ac:dyDescent="0.25">
      <c r="A774" s="61" t="s">
        <v>521</v>
      </c>
      <c r="B774" s="79"/>
      <c r="C774" s="79"/>
      <c r="D774" s="79"/>
      <c r="E774" s="79"/>
      <c r="F774" s="79"/>
      <c r="G774" s="79"/>
      <c r="H774" s="79"/>
      <c r="I774" s="80"/>
    </row>
    <row r="776" spans="1:9" ht="15.75" x14ac:dyDescent="0.3">
      <c r="A776" s="66" t="s">
        <v>30</v>
      </c>
      <c r="B776" s="66"/>
      <c r="C776" s="66"/>
      <c r="D776" s="66"/>
      <c r="E776" s="66"/>
      <c r="F776" s="66" t="s">
        <v>385</v>
      </c>
      <c r="G776" s="66"/>
      <c r="H776" s="3" t="s">
        <v>31</v>
      </c>
      <c r="I776" s="3" t="s">
        <v>0</v>
      </c>
    </row>
    <row r="777" spans="1:9" x14ac:dyDescent="0.25">
      <c r="A777" s="7" t="s">
        <v>522</v>
      </c>
      <c r="B777" s="7" t="s">
        <v>77</v>
      </c>
      <c r="C777" s="73" t="s">
        <v>523</v>
      </c>
      <c r="D777" s="74"/>
      <c r="E777" s="75"/>
      <c r="F777" s="76">
        <v>20</v>
      </c>
      <c r="G777" s="77"/>
      <c r="H777" s="32"/>
      <c r="I777" s="10">
        <f>F777*H777</f>
        <v>0</v>
      </c>
    </row>
    <row r="778" spans="1:9" ht="48.75" customHeight="1" x14ac:dyDescent="0.25">
      <c r="A778" s="61" t="s">
        <v>524</v>
      </c>
      <c r="B778" s="62"/>
      <c r="C778" s="62"/>
      <c r="D778" s="62"/>
      <c r="E778" s="62"/>
      <c r="F778" s="62"/>
      <c r="G778" s="62"/>
      <c r="H778" s="62"/>
      <c r="I778" s="63"/>
    </row>
    <row r="780" spans="1:9" ht="15.75" x14ac:dyDescent="0.3">
      <c r="A780" s="81" t="s">
        <v>525</v>
      </c>
      <c r="B780" s="82"/>
      <c r="C780" s="83" t="s">
        <v>526</v>
      </c>
      <c r="D780" s="84"/>
      <c r="E780" s="85"/>
    </row>
    <row r="782" spans="1:9" ht="15.75" x14ac:dyDescent="0.3">
      <c r="A782" s="66" t="s">
        <v>30</v>
      </c>
      <c r="B782" s="66"/>
      <c r="C782" s="66"/>
      <c r="D782" s="66"/>
      <c r="E782" s="66"/>
      <c r="F782" s="66" t="s">
        <v>385</v>
      </c>
      <c r="G782" s="66"/>
      <c r="H782" s="3" t="s">
        <v>31</v>
      </c>
      <c r="I782" s="3" t="s">
        <v>0</v>
      </c>
    </row>
    <row r="783" spans="1:9" x14ac:dyDescent="0.25">
      <c r="A783" s="7" t="s">
        <v>527</v>
      </c>
      <c r="B783" s="7" t="s">
        <v>77</v>
      </c>
      <c r="C783" s="73" t="s">
        <v>528</v>
      </c>
      <c r="D783" s="74"/>
      <c r="E783" s="75"/>
      <c r="F783" s="76">
        <v>35</v>
      </c>
      <c r="G783" s="77"/>
      <c r="H783" s="32"/>
      <c r="I783" s="10">
        <f>F783*H783</f>
        <v>0</v>
      </c>
    </row>
    <row r="784" spans="1:9" ht="124.5" customHeight="1" x14ac:dyDescent="0.25">
      <c r="A784" s="61" t="s">
        <v>529</v>
      </c>
      <c r="B784" s="62"/>
      <c r="C784" s="62"/>
      <c r="D784" s="62"/>
      <c r="E784" s="62"/>
      <c r="F784" s="62"/>
      <c r="G784" s="62"/>
      <c r="H784" s="62"/>
      <c r="I784" s="63"/>
    </row>
    <row r="786" spans="1:9" ht="15.75" x14ac:dyDescent="0.3">
      <c r="A786" s="66" t="s">
        <v>30</v>
      </c>
      <c r="B786" s="66"/>
      <c r="C786" s="66"/>
      <c r="D786" s="66"/>
      <c r="E786" s="66"/>
      <c r="F786" s="66" t="s">
        <v>385</v>
      </c>
      <c r="G786" s="66"/>
      <c r="H786" s="3" t="s">
        <v>31</v>
      </c>
      <c r="I786" s="3" t="s">
        <v>0</v>
      </c>
    </row>
    <row r="787" spans="1:9" x14ac:dyDescent="0.25">
      <c r="A787" s="7" t="s">
        <v>530</v>
      </c>
      <c r="B787" s="7" t="s">
        <v>77</v>
      </c>
      <c r="C787" s="73" t="s">
        <v>531</v>
      </c>
      <c r="D787" s="74"/>
      <c r="E787" s="75"/>
      <c r="F787" s="76">
        <v>65</v>
      </c>
      <c r="G787" s="77"/>
      <c r="H787" s="32"/>
      <c r="I787" s="10">
        <f>F787*H787</f>
        <v>0</v>
      </c>
    </row>
    <row r="788" spans="1:9" ht="27.75" customHeight="1" x14ac:dyDescent="0.25">
      <c r="A788" s="61" t="s">
        <v>532</v>
      </c>
      <c r="B788" s="62"/>
      <c r="C788" s="62"/>
      <c r="D788" s="62"/>
      <c r="E788" s="62"/>
      <c r="F788" s="62"/>
      <c r="G788" s="62"/>
      <c r="H788" s="62"/>
      <c r="I788" s="63"/>
    </row>
    <row r="790" spans="1:9" ht="15.75" x14ac:dyDescent="0.3">
      <c r="A790" s="64" t="s">
        <v>533</v>
      </c>
      <c r="B790" s="64"/>
      <c r="C790" s="65" t="s">
        <v>534</v>
      </c>
      <c r="D790" s="65"/>
      <c r="E790" s="65"/>
      <c r="F790" s="65"/>
      <c r="G790" s="65"/>
      <c r="H790" s="65"/>
      <c r="I790" s="14">
        <f>SUM(I793+I797+I801+I805+I809+I813)</f>
        <v>0</v>
      </c>
    </row>
    <row r="792" spans="1:9" ht="15.75" x14ac:dyDescent="0.3">
      <c r="A792" s="66" t="s">
        <v>30</v>
      </c>
      <c r="B792" s="66"/>
      <c r="C792" s="66"/>
      <c r="D792" s="66"/>
      <c r="E792" s="66"/>
      <c r="F792" s="66" t="s">
        <v>385</v>
      </c>
      <c r="G792" s="66"/>
      <c r="H792" s="3" t="s">
        <v>31</v>
      </c>
      <c r="I792" s="3" t="s">
        <v>0</v>
      </c>
    </row>
    <row r="793" spans="1:9" x14ac:dyDescent="0.25">
      <c r="A793" s="7" t="s">
        <v>535</v>
      </c>
      <c r="B793" s="7" t="s">
        <v>42</v>
      </c>
      <c r="C793" s="73" t="s">
        <v>536</v>
      </c>
      <c r="D793" s="74"/>
      <c r="E793" s="75"/>
      <c r="F793" s="76">
        <v>57.79</v>
      </c>
      <c r="G793" s="77"/>
      <c r="H793" s="32"/>
      <c r="I793" s="10">
        <f>F793*H793</f>
        <v>0</v>
      </c>
    </row>
    <row r="794" spans="1:9" ht="36" customHeight="1" x14ac:dyDescent="0.25">
      <c r="A794" s="78" t="s">
        <v>537</v>
      </c>
      <c r="B794" s="78"/>
      <c r="C794" s="78"/>
      <c r="D794" s="78"/>
      <c r="E794" s="78"/>
      <c r="F794" s="78"/>
      <c r="G794" s="78"/>
      <c r="H794" s="78"/>
      <c r="I794" s="78"/>
    </row>
    <row r="796" spans="1:9" ht="15.75" x14ac:dyDescent="0.3">
      <c r="A796" s="66" t="s">
        <v>30</v>
      </c>
      <c r="B796" s="66"/>
      <c r="C796" s="66"/>
      <c r="D796" s="66"/>
      <c r="E796" s="66"/>
      <c r="F796" s="66" t="s">
        <v>385</v>
      </c>
      <c r="G796" s="66"/>
      <c r="H796" s="3" t="s">
        <v>31</v>
      </c>
      <c r="I796" s="3" t="s">
        <v>0</v>
      </c>
    </row>
    <row r="797" spans="1:9" x14ac:dyDescent="0.25">
      <c r="A797" s="7" t="s">
        <v>538</v>
      </c>
      <c r="B797" s="7" t="s">
        <v>42</v>
      </c>
      <c r="C797" s="73" t="s">
        <v>539</v>
      </c>
      <c r="D797" s="74"/>
      <c r="E797" s="75"/>
      <c r="F797" s="76">
        <v>9.8000000000000007</v>
      </c>
      <c r="G797" s="77"/>
      <c r="H797" s="32"/>
      <c r="I797" s="10">
        <f>F797*H797</f>
        <v>0</v>
      </c>
    </row>
    <row r="798" spans="1:9" ht="36.75" customHeight="1" x14ac:dyDescent="0.25">
      <c r="A798" s="67" t="s">
        <v>540</v>
      </c>
      <c r="B798" s="68"/>
      <c r="C798" s="68"/>
      <c r="D798" s="68"/>
      <c r="E798" s="68"/>
      <c r="F798" s="68"/>
      <c r="G798" s="68"/>
      <c r="H798" s="68"/>
      <c r="I798" s="69"/>
    </row>
    <row r="800" spans="1:9" ht="15.75" x14ac:dyDescent="0.3">
      <c r="A800" s="66" t="s">
        <v>30</v>
      </c>
      <c r="B800" s="66"/>
      <c r="C800" s="66"/>
      <c r="D800" s="66"/>
      <c r="E800" s="66"/>
      <c r="F800" s="66" t="s">
        <v>385</v>
      </c>
      <c r="G800" s="66"/>
      <c r="H800" s="3" t="s">
        <v>31</v>
      </c>
      <c r="I800" s="3" t="s">
        <v>0</v>
      </c>
    </row>
    <row r="801" spans="1:24" x14ac:dyDescent="0.25">
      <c r="A801" s="7" t="s">
        <v>541</v>
      </c>
      <c r="B801" s="7" t="s">
        <v>42</v>
      </c>
      <c r="C801" s="73" t="s">
        <v>542</v>
      </c>
      <c r="D801" s="74"/>
      <c r="E801" s="75"/>
      <c r="F801" s="76">
        <v>13.5</v>
      </c>
      <c r="G801" s="77"/>
      <c r="H801" s="32"/>
      <c r="I801" s="10">
        <f>F801*H801</f>
        <v>0</v>
      </c>
    </row>
    <row r="802" spans="1:24" ht="28.5" customHeight="1" x14ac:dyDescent="0.25">
      <c r="A802" s="67" t="s">
        <v>543</v>
      </c>
      <c r="B802" s="68"/>
      <c r="C802" s="68"/>
      <c r="D802" s="68"/>
      <c r="E802" s="68"/>
      <c r="F802" s="68"/>
      <c r="G802" s="68"/>
      <c r="H802" s="68"/>
      <c r="I802" s="69"/>
    </row>
    <row r="804" spans="1:24" ht="15.75" x14ac:dyDescent="0.3">
      <c r="A804" s="66" t="s">
        <v>30</v>
      </c>
      <c r="B804" s="66"/>
      <c r="C804" s="66"/>
      <c r="D804" s="66"/>
      <c r="E804" s="66"/>
      <c r="F804" s="66" t="s">
        <v>385</v>
      </c>
      <c r="G804" s="66"/>
      <c r="H804" s="3" t="s">
        <v>31</v>
      </c>
      <c r="I804" s="3" t="s">
        <v>0</v>
      </c>
    </row>
    <row r="805" spans="1:24" ht="30" customHeight="1" x14ac:dyDescent="0.25">
      <c r="A805" s="21" t="s">
        <v>544</v>
      </c>
      <c r="B805" s="21" t="s">
        <v>55</v>
      </c>
      <c r="C805" s="53" t="s">
        <v>545</v>
      </c>
      <c r="D805" s="54"/>
      <c r="E805" s="55"/>
      <c r="F805" s="56">
        <v>1</v>
      </c>
      <c r="G805" s="57"/>
      <c r="H805" s="34"/>
      <c r="I805" s="22">
        <f>F805*H805</f>
        <v>0</v>
      </c>
    </row>
    <row r="806" spans="1:24" s="17" customFormat="1" ht="50.25" customHeight="1" x14ac:dyDescent="0.25">
      <c r="A806" s="70" t="s">
        <v>546</v>
      </c>
      <c r="B806" s="71"/>
      <c r="C806" s="71"/>
      <c r="D806" s="71"/>
      <c r="E806" s="71"/>
      <c r="F806" s="71"/>
      <c r="G806" s="71"/>
      <c r="H806" s="71"/>
      <c r="I806" s="72"/>
      <c r="J806"/>
      <c r="K806"/>
      <c r="L806"/>
      <c r="M806"/>
      <c r="N806"/>
      <c r="O806"/>
      <c r="P806"/>
      <c r="Q806"/>
      <c r="R806"/>
      <c r="S806"/>
      <c r="T806"/>
      <c r="U806"/>
      <c r="V806"/>
      <c r="W806"/>
      <c r="X806"/>
    </row>
    <row r="808" spans="1:24" ht="15.75" x14ac:dyDescent="0.3">
      <c r="A808" s="66" t="s">
        <v>30</v>
      </c>
      <c r="B808" s="66"/>
      <c r="C808" s="66"/>
      <c r="D808" s="66"/>
      <c r="E808" s="66"/>
      <c r="F808" s="66" t="s">
        <v>385</v>
      </c>
      <c r="G808" s="66"/>
      <c r="H808" s="3" t="s">
        <v>31</v>
      </c>
      <c r="I808" s="3" t="s">
        <v>0</v>
      </c>
    </row>
    <row r="809" spans="1:24" x14ac:dyDescent="0.25">
      <c r="A809" s="21" t="s">
        <v>547</v>
      </c>
      <c r="B809" s="21" t="s">
        <v>42</v>
      </c>
      <c r="C809" s="53" t="s">
        <v>548</v>
      </c>
      <c r="D809" s="54"/>
      <c r="E809" s="55"/>
      <c r="F809" s="56">
        <v>2</v>
      </c>
      <c r="G809" s="57"/>
      <c r="H809" s="34"/>
      <c r="I809" s="22">
        <f>F809*H809</f>
        <v>0</v>
      </c>
    </row>
    <row r="810" spans="1:24" ht="45" customHeight="1" x14ac:dyDescent="0.25">
      <c r="A810" s="70" t="s">
        <v>549</v>
      </c>
      <c r="B810" s="71"/>
      <c r="C810" s="71"/>
      <c r="D810" s="71"/>
      <c r="E810" s="71"/>
      <c r="F810" s="71"/>
      <c r="G810" s="71"/>
      <c r="H810" s="71"/>
      <c r="I810" s="72"/>
    </row>
    <row r="812" spans="1:24" ht="15.75" x14ac:dyDescent="0.3">
      <c r="A812" s="66" t="s">
        <v>30</v>
      </c>
      <c r="B812" s="66"/>
      <c r="C812" s="66"/>
      <c r="D812" s="66"/>
      <c r="E812" s="66"/>
      <c r="F812" s="66" t="s">
        <v>385</v>
      </c>
      <c r="G812" s="66"/>
      <c r="H812" s="3" t="s">
        <v>31</v>
      </c>
      <c r="I812" s="3" t="s">
        <v>0</v>
      </c>
    </row>
    <row r="813" spans="1:24" x14ac:dyDescent="0.25">
      <c r="A813" s="21" t="s">
        <v>550</v>
      </c>
      <c r="B813" s="21" t="s">
        <v>42</v>
      </c>
      <c r="C813" s="53" t="s">
        <v>551</v>
      </c>
      <c r="D813" s="54"/>
      <c r="E813" s="55"/>
      <c r="F813" s="56">
        <v>10</v>
      </c>
      <c r="G813" s="57"/>
      <c r="H813" s="34"/>
      <c r="I813" s="22">
        <f>F813*H813</f>
        <v>0</v>
      </c>
    </row>
    <row r="814" spans="1:24" ht="36" customHeight="1" x14ac:dyDescent="0.25">
      <c r="A814" s="67" t="s">
        <v>552</v>
      </c>
      <c r="B814" s="68"/>
      <c r="C814" s="68"/>
      <c r="D814" s="68"/>
      <c r="E814" s="68"/>
      <c r="F814" s="68"/>
      <c r="G814" s="68"/>
      <c r="H814" s="68"/>
      <c r="I814" s="69"/>
    </row>
    <row r="817" spans="1:9" ht="15.75" x14ac:dyDescent="0.3">
      <c r="A817" s="64" t="s">
        <v>553</v>
      </c>
      <c r="B817" s="64"/>
      <c r="C817" s="65" t="s">
        <v>554</v>
      </c>
      <c r="D817" s="65"/>
      <c r="E817" s="65"/>
      <c r="F817" s="65"/>
      <c r="G817" s="65"/>
      <c r="H817" s="65"/>
      <c r="I817" s="14">
        <f>SUM(I820)</f>
        <v>0</v>
      </c>
    </row>
    <row r="819" spans="1:9" ht="15.75" x14ac:dyDescent="0.3">
      <c r="A819" s="66" t="s">
        <v>30</v>
      </c>
      <c r="B819" s="66"/>
      <c r="C819" s="66"/>
      <c r="D819" s="66"/>
      <c r="E819" s="66"/>
      <c r="F819" s="66" t="s">
        <v>385</v>
      </c>
      <c r="G819" s="66"/>
      <c r="H819" s="3" t="s">
        <v>31</v>
      </c>
      <c r="I819" s="3" t="s">
        <v>0</v>
      </c>
    </row>
    <row r="820" spans="1:9" x14ac:dyDescent="0.25">
      <c r="A820" s="21" t="s">
        <v>555</v>
      </c>
      <c r="B820" s="21" t="s">
        <v>55</v>
      </c>
      <c r="C820" s="53" t="s">
        <v>556</v>
      </c>
      <c r="D820" s="54"/>
      <c r="E820" s="55"/>
      <c r="F820" s="56">
        <v>1</v>
      </c>
      <c r="G820" s="57"/>
      <c r="H820" s="34"/>
      <c r="I820" s="22">
        <f>F820*H820</f>
        <v>0</v>
      </c>
    </row>
    <row r="821" spans="1:9" x14ac:dyDescent="0.25">
      <c r="A821" s="61" t="s">
        <v>557</v>
      </c>
      <c r="B821" s="62"/>
      <c r="C821" s="62"/>
      <c r="D821" s="62"/>
      <c r="E821" s="62"/>
      <c r="F821" s="62"/>
      <c r="G821" s="62"/>
      <c r="H821" s="62"/>
      <c r="I821" s="63"/>
    </row>
    <row r="824" spans="1:9" ht="15.75" x14ac:dyDescent="0.3">
      <c r="A824" s="64" t="s">
        <v>558</v>
      </c>
      <c r="B824" s="64"/>
      <c r="C824" s="65" t="s">
        <v>559</v>
      </c>
      <c r="D824" s="65"/>
      <c r="E824" s="65"/>
      <c r="F824" s="65"/>
      <c r="G824" s="65"/>
      <c r="H824" s="65"/>
      <c r="I824" s="14">
        <f>SUM(I827+I831)</f>
        <v>0</v>
      </c>
    </row>
    <row r="826" spans="1:9" ht="15.75" x14ac:dyDescent="0.3">
      <c r="A826" s="66" t="s">
        <v>30</v>
      </c>
      <c r="B826" s="66"/>
      <c r="C826" s="66"/>
      <c r="D826" s="66"/>
      <c r="E826" s="66"/>
      <c r="F826" s="66" t="s">
        <v>385</v>
      </c>
      <c r="G826" s="66"/>
      <c r="H826" s="3" t="s">
        <v>31</v>
      </c>
      <c r="I826" s="3" t="s">
        <v>0</v>
      </c>
    </row>
    <row r="827" spans="1:9" x14ac:dyDescent="0.25">
      <c r="A827" s="21" t="s">
        <v>560</v>
      </c>
      <c r="B827" s="21" t="s">
        <v>55</v>
      </c>
      <c r="C827" s="53" t="s">
        <v>561</v>
      </c>
      <c r="D827" s="54"/>
      <c r="E827" s="55"/>
      <c r="F827" s="56">
        <v>1</v>
      </c>
      <c r="G827" s="57"/>
      <c r="H827" s="34"/>
      <c r="I827" s="22">
        <f>F827*H827</f>
        <v>0</v>
      </c>
    </row>
    <row r="828" spans="1:9" x14ac:dyDescent="0.25">
      <c r="A828" s="58" t="s">
        <v>562</v>
      </c>
      <c r="B828" s="59"/>
      <c r="C828" s="59"/>
      <c r="D828" s="59"/>
      <c r="E828" s="59"/>
      <c r="F828" s="59"/>
      <c r="G828" s="59"/>
      <c r="H828" s="59"/>
      <c r="I828" s="60"/>
    </row>
    <row r="830" spans="1:9" ht="15.75" x14ac:dyDescent="0.3">
      <c r="A830" s="66" t="s">
        <v>30</v>
      </c>
      <c r="B830" s="66"/>
      <c r="C830" s="66"/>
      <c r="D830" s="66"/>
      <c r="E830" s="66"/>
      <c r="F830" s="66" t="s">
        <v>385</v>
      </c>
      <c r="G830" s="66"/>
      <c r="H830" s="3" t="s">
        <v>31</v>
      </c>
      <c r="I830" s="3" t="s">
        <v>0</v>
      </c>
    </row>
    <row r="831" spans="1:9" x14ac:dyDescent="0.25">
      <c r="A831" s="21" t="s">
        <v>563</v>
      </c>
      <c r="B831" s="21" t="s">
        <v>55</v>
      </c>
      <c r="C831" s="53" t="s">
        <v>564</v>
      </c>
      <c r="D831" s="54"/>
      <c r="E831" s="55"/>
      <c r="F831" s="56">
        <v>1</v>
      </c>
      <c r="G831" s="57"/>
      <c r="H831" s="34"/>
      <c r="I831" s="22">
        <f>F831*H831</f>
        <v>0</v>
      </c>
    </row>
    <row r="832" spans="1:9" x14ac:dyDescent="0.25">
      <c r="A832" s="58" t="s">
        <v>565</v>
      </c>
      <c r="B832" s="59"/>
      <c r="C832" s="59"/>
      <c r="D832" s="59"/>
      <c r="E832" s="59"/>
      <c r="F832" s="59"/>
      <c r="G832" s="59"/>
      <c r="H832" s="59"/>
      <c r="I832" s="60"/>
    </row>
  </sheetData>
  <sheetProtection sheet="1" formatCells="0"/>
  <mergeCells count="973">
    <mergeCell ref="C175:D175"/>
    <mergeCell ref="A177:E177"/>
    <mergeCell ref="F177:G177"/>
    <mergeCell ref="C178:E178"/>
    <mergeCell ref="F178:G178"/>
    <mergeCell ref="C169:D169"/>
    <mergeCell ref="A171:E171"/>
    <mergeCell ref="F171:G171"/>
    <mergeCell ref="C172:E172"/>
    <mergeCell ref="F172:G172"/>
    <mergeCell ref="A173:I173"/>
    <mergeCell ref="A163:E163"/>
    <mergeCell ref="F163:G163"/>
    <mergeCell ref="C164:E164"/>
    <mergeCell ref="F164:G164"/>
    <mergeCell ref="A165:I167"/>
    <mergeCell ref="C161:D161"/>
    <mergeCell ref="C157:E157"/>
    <mergeCell ref="F157:G157"/>
    <mergeCell ref="A158:I158"/>
    <mergeCell ref="A160:B160"/>
    <mergeCell ref="C160:E160"/>
    <mergeCell ref="A161:B161"/>
    <mergeCell ref="A151:E151"/>
    <mergeCell ref="F151:G151"/>
    <mergeCell ref="C152:E152"/>
    <mergeCell ref="F152:G152"/>
    <mergeCell ref="A153:I154"/>
    <mergeCell ref="A156:E156"/>
    <mergeCell ref="F156:G156"/>
    <mergeCell ref="A144:I144"/>
    <mergeCell ref="A146:E146"/>
    <mergeCell ref="F146:G146"/>
    <mergeCell ref="C147:E147"/>
    <mergeCell ref="F147:G147"/>
    <mergeCell ref="A148:I149"/>
    <mergeCell ref="C139:E139"/>
    <mergeCell ref="F139:G139"/>
    <mergeCell ref="A140:I140"/>
    <mergeCell ref="A142:E142"/>
    <mergeCell ref="F142:G142"/>
    <mergeCell ref="C143:E143"/>
    <mergeCell ref="F143:G143"/>
    <mergeCell ref="F133:G133"/>
    <mergeCell ref="A134:I134"/>
    <mergeCell ref="A136:B136"/>
    <mergeCell ref="C136:E136"/>
    <mergeCell ref="A138:E138"/>
    <mergeCell ref="F138:G138"/>
    <mergeCell ref="A128:E128"/>
    <mergeCell ref="F128:G128"/>
    <mergeCell ref="C129:E129"/>
    <mergeCell ref="F129:G129"/>
    <mergeCell ref="A130:I130"/>
    <mergeCell ref="A132:E132"/>
    <mergeCell ref="F132:G132"/>
    <mergeCell ref="C133:E133"/>
    <mergeCell ref="A122:I122"/>
    <mergeCell ref="A124:E124"/>
    <mergeCell ref="F124:G124"/>
    <mergeCell ref="C125:E125"/>
    <mergeCell ref="F125:G125"/>
    <mergeCell ref="A126:I126"/>
    <mergeCell ref="C117:E117"/>
    <mergeCell ref="F117:G117"/>
    <mergeCell ref="A118:I118"/>
    <mergeCell ref="A120:E120"/>
    <mergeCell ref="F120:G120"/>
    <mergeCell ref="C121:E121"/>
    <mergeCell ref="F121:G121"/>
    <mergeCell ref="A109:I110"/>
    <mergeCell ref="A112:E112"/>
    <mergeCell ref="F112:G112"/>
    <mergeCell ref="C113:E113"/>
    <mergeCell ref="F113:G113"/>
    <mergeCell ref="A114:I114"/>
    <mergeCell ref="A116:E116"/>
    <mergeCell ref="F116:G116"/>
    <mergeCell ref="A105:B105"/>
    <mergeCell ref="C105:E105"/>
    <mergeCell ref="A107:E107"/>
    <mergeCell ref="F107:G107"/>
    <mergeCell ref="C108:E108"/>
    <mergeCell ref="F108:G108"/>
    <mergeCell ref="C101:E101"/>
    <mergeCell ref="F101:G101"/>
    <mergeCell ref="A102:I102"/>
    <mergeCell ref="A104:B104"/>
    <mergeCell ref="C104:H104"/>
    <mergeCell ref="C95:E95"/>
    <mergeCell ref="F95:G95"/>
    <mergeCell ref="A96:I96"/>
    <mergeCell ref="A98:B98"/>
    <mergeCell ref="C98:E98"/>
    <mergeCell ref="A100:E100"/>
    <mergeCell ref="F100:G100"/>
    <mergeCell ref="A90:E90"/>
    <mergeCell ref="F90:G90"/>
    <mergeCell ref="C91:E91"/>
    <mergeCell ref="F91:G91"/>
    <mergeCell ref="A92:I92"/>
    <mergeCell ref="A94:E94"/>
    <mergeCell ref="F94:G94"/>
    <mergeCell ref="A88:B88"/>
    <mergeCell ref="C88:E88"/>
    <mergeCell ref="A83:E83"/>
    <mergeCell ref="F83:G83"/>
    <mergeCell ref="C84:E84"/>
    <mergeCell ref="F84:G84"/>
    <mergeCell ref="A85:I86"/>
    <mergeCell ref="A77:I77"/>
    <mergeCell ref="A79:E79"/>
    <mergeCell ref="F79:G79"/>
    <mergeCell ref="C80:E80"/>
    <mergeCell ref="F80:G80"/>
    <mergeCell ref="A81:I81"/>
    <mergeCell ref="C72:E72"/>
    <mergeCell ref="F72:G72"/>
    <mergeCell ref="A73:I73"/>
    <mergeCell ref="A75:E75"/>
    <mergeCell ref="F75:G75"/>
    <mergeCell ref="C76:E76"/>
    <mergeCell ref="F76:G76"/>
    <mergeCell ref="A67:E67"/>
    <mergeCell ref="F67:G67"/>
    <mergeCell ref="C68:E68"/>
    <mergeCell ref="F68:G68"/>
    <mergeCell ref="A69:I69"/>
    <mergeCell ref="A71:E71"/>
    <mergeCell ref="F71:G71"/>
    <mergeCell ref="A63:E63"/>
    <mergeCell ref="F63:G63"/>
    <mergeCell ref="C62:E62"/>
    <mergeCell ref="A62:B62"/>
    <mergeCell ref="C64:E64"/>
    <mergeCell ref="F64:G64"/>
    <mergeCell ref="A65:I65"/>
    <mergeCell ref="H48:I48"/>
    <mergeCell ref="A51:I51"/>
    <mergeCell ref="B54:F57"/>
    <mergeCell ref="A61:B61"/>
    <mergeCell ref="C61:H61"/>
    <mergeCell ref="H47:I47"/>
    <mergeCell ref="A48:E48"/>
    <mergeCell ref="F42:G42"/>
    <mergeCell ref="F43:G43"/>
    <mergeCell ref="F44:G44"/>
    <mergeCell ref="F45:G45"/>
    <mergeCell ref="F46:G46"/>
    <mergeCell ref="F47:G47"/>
    <mergeCell ref="F48:G48"/>
    <mergeCell ref="A42:E42"/>
    <mergeCell ref="A43:E43"/>
    <mergeCell ref="A44:E44"/>
    <mergeCell ref="A45:E45"/>
    <mergeCell ref="A46:E46"/>
    <mergeCell ref="A47:E47"/>
    <mergeCell ref="H34:I34"/>
    <mergeCell ref="F21:G21"/>
    <mergeCell ref="F22:G22"/>
    <mergeCell ref="F23:G23"/>
    <mergeCell ref="H42:I42"/>
    <mergeCell ref="H43:I43"/>
    <mergeCell ref="H44:I44"/>
    <mergeCell ref="H45:I45"/>
    <mergeCell ref="H46:I46"/>
    <mergeCell ref="A22:E22"/>
    <mergeCell ref="A23:E23"/>
    <mergeCell ref="A24:E24"/>
    <mergeCell ref="A25:E25"/>
    <mergeCell ref="A38:I39"/>
    <mergeCell ref="A40:E41"/>
    <mergeCell ref="F40:G41"/>
    <mergeCell ref="H40:I41"/>
    <mergeCell ref="F32:G32"/>
    <mergeCell ref="F33:G33"/>
    <mergeCell ref="H21:I33"/>
    <mergeCell ref="A37:E37"/>
    <mergeCell ref="F37:G37"/>
    <mergeCell ref="H37:I37"/>
    <mergeCell ref="F26:G26"/>
    <mergeCell ref="F27:G27"/>
    <mergeCell ref="F28:G28"/>
    <mergeCell ref="F29:G29"/>
    <mergeCell ref="F30:G30"/>
    <mergeCell ref="F31:G31"/>
    <mergeCell ref="A32:E32"/>
    <mergeCell ref="A33:E33"/>
    <mergeCell ref="A34:E34"/>
    <mergeCell ref="F34:G34"/>
    <mergeCell ref="C182:E182"/>
    <mergeCell ref="F182:G182"/>
    <mergeCell ref="A183:I183"/>
    <mergeCell ref="A186:E186"/>
    <mergeCell ref="F186:G186"/>
    <mergeCell ref="A6:I13"/>
    <mergeCell ref="A16:I17"/>
    <mergeCell ref="A4:I4"/>
    <mergeCell ref="A2:I2"/>
    <mergeCell ref="A19:E20"/>
    <mergeCell ref="F19:G20"/>
    <mergeCell ref="A179:I179"/>
    <mergeCell ref="A181:E181"/>
    <mergeCell ref="F181:G181"/>
    <mergeCell ref="F24:G24"/>
    <mergeCell ref="F25:G25"/>
    <mergeCell ref="A26:E26"/>
    <mergeCell ref="A27:E27"/>
    <mergeCell ref="A28:E28"/>
    <mergeCell ref="A29:E29"/>
    <mergeCell ref="A30:E30"/>
    <mergeCell ref="A31:E31"/>
    <mergeCell ref="H19:I20"/>
    <mergeCell ref="A21:E21"/>
    <mergeCell ref="C187:E187"/>
    <mergeCell ref="F187:G187"/>
    <mergeCell ref="A188:I188"/>
    <mergeCell ref="A190:E190"/>
    <mergeCell ref="F190:G190"/>
    <mergeCell ref="C191:E191"/>
    <mergeCell ref="F191:G191"/>
    <mergeCell ref="A192:I192"/>
    <mergeCell ref="A194:E194"/>
    <mergeCell ref="F194:G194"/>
    <mergeCell ref="C195:E195"/>
    <mergeCell ref="F195:G195"/>
    <mergeCell ref="A196:I196"/>
    <mergeCell ref="A198:E198"/>
    <mergeCell ref="F198:G198"/>
    <mergeCell ref="C199:E199"/>
    <mergeCell ref="F199:G199"/>
    <mergeCell ref="A200:I200"/>
    <mergeCell ref="A202:E202"/>
    <mergeCell ref="F202:G202"/>
    <mergeCell ref="A212:E212"/>
    <mergeCell ref="F212:G212"/>
    <mergeCell ref="C213:E213"/>
    <mergeCell ref="F213:G213"/>
    <mergeCell ref="A214:I214"/>
    <mergeCell ref="A216:B216"/>
    <mergeCell ref="C216:H216"/>
    <mergeCell ref="C203:E203"/>
    <mergeCell ref="F203:G203"/>
    <mergeCell ref="A204:I204"/>
    <mergeCell ref="A206:E206"/>
    <mergeCell ref="F206:G206"/>
    <mergeCell ref="C207:E207"/>
    <mergeCell ref="F207:G207"/>
    <mergeCell ref="A208:I208"/>
    <mergeCell ref="A210:B210"/>
    <mergeCell ref="C210:H210"/>
    <mergeCell ref="A223:B223"/>
    <mergeCell ref="C223:E223"/>
    <mergeCell ref="A225:E225"/>
    <mergeCell ref="F225:G225"/>
    <mergeCell ref="C226:E226"/>
    <mergeCell ref="F226:G226"/>
    <mergeCell ref="A227:I227"/>
    <mergeCell ref="A217:B217"/>
    <mergeCell ref="C217:E217"/>
    <mergeCell ref="A219:E219"/>
    <mergeCell ref="F219:G219"/>
    <mergeCell ref="C220:E220"/>
    <mergeCell ref="F220:G220"/>
    <mergeCell ref="A221:I221"/>
    <mergeCell ref="A229:B229"/>
    <mergeCell ref="C229:E229"/>
    <mergeCell ref="A231:E231"/>
    <mergeCell ref="F231:G231"/>
    <mergeCell ref="C232:E232"/>
    <mergeCell ref="F232:G232"/>
    <mergeCell ref="A233:I233"/>
    <mergeCell ref="A235:B235"/>
    <mergeCell ref="C235:E235"/>
    <mergeCell ref="A237:E237"/>
    <mergeCell ref="F237:G237"/>
    <mergeCell ref="C238:E238"/>
    <mergeCell ref="F238:G238"/>
    <mergeCell ref="A239:I239"/>
    <mergeCell ref="A241:E241"/>
    <mergeCell ref="F241:G241"/>
    <mergeCell ref="C242:E242"/>
    <mergeCell ref="F242:G242"/>
    <mergeCell ref="A243:I243"/>
    <mergeCell ref="A245:E245"/>
    <mergeCell ref="F245:G245"/>
    <mergeCell ref="C246:E246"/>
    <mergeCell ref="F246:G246"/>
    <mergeCell ref="A247:I247"/>
    <mergeCell ref="A249:B249"/>
    <mergeCell ref="C249:E249"/>
    <mergeCell ref="A251:E251"/>
    <mergeCell ref="F251:G251"/>
    <mergeCell ref="C252:E252"/>
    <mergeCell ref="F252:G252"/>
    <mergeCell ref="A253:I253"/>
    <mergeCell ref="A255:B255"/>
    <mergeCell ref="C255:E255"/>
    <mergeCell ref="A257:E257"/>
    <mergeCell ref="F257:G257"/>
    <mergeCell ref="C258:E258"/>
    <mergeCell ref="F258:G258"/>
    <mergeCell ref="A259:I259"/>
    <mergeCell ref="A261:E261"/>
    <mergeCell ref="F261:G261"/>
    <mergeCell ref="C262:E262"/>
    <mergeCell ref="F262:G262"/>
    <mergeCell ref="A263:I263"/>
    <mergeCell ref="A265:B265"/>
    <mergeCell ref="C265:H265"/>
    <mergeCell ref="A266:B266"/>
    <mergeCell ref="C266:E266"/>
    <mergeCell ref="A268:E268"/>
    <mergeCell ref="F268:G268"/>
    <mergeCell ref="C269:E269"/>
    <mergeCell ref="F269:G269"/>
    <mergeCell ref="A270:I270"/>
    <mergeCell ref="A272:E272"/>
    <mergeCell ref="F272:G272"/>
    <mergeCell ref="C273:E273"/>
    <mergeCell ref="F273:G273"/>
    <mergeCell ref="A274:I274"/>
    <mergeCell ref="A276:E276"/>
    <mergeCell ref="F276:G276"/>
    <mergeCell ref="C277:E277"/>
    <mergeCell ref="F277:G277"/>
    <mergeCell ref="A278:I278"/>
    <mergeCell ref="A280:E280"/>
    <mergeCell ref="F280:G280"/>
    <mergeCell ref="C281:E281"/>
    <mergeCell ref="F281:G281"/>
    <mergeCell ref="A282:I282"/>
    <mergeCell ref="A284:E284"/>
    <mergeCell ref="F284:G284"/>
    <mergeCell ref="C285:E285"/>
    <mergeCell ref="F285:G285"/>
    <mergeCell ref="A286:I286"/>
    <mergeCell ref="A288:B288"/>
    <mergeCell ref="C288:E288"/>
    <mergeCell ref="A290:E290"/>
    <mergeCell ref="F290:G290"/>
    <mergeCell ref="C291:E291"/>
    <mergeCell ref="F291:G291"/>
    <mergeCell ref="A292:I292"/>
    <mergeCell ref="A294:E294"/>
    <mergeCell ref="F294:G294"/>
    <mergeCell ref="C295:E295"/>
    <mergeCell ref="F295:G295"/>
    <mergeCell ref="A296:I299"/>
    <mergeCell ref="A301:E301"/>
    <mergeCell ref="F301:G301"/>
    <mergeCell ref="A309:I309"/>
    <mergeCell ref="A311:E311"/>
    <mergeCell ref="F311:G311"/>
    <mergeCell ref="C312:E312"/>
    <mergeCell ref="F312:G312"/>
    <mergeCell ref="A313:I313"/>
    <mergeCell ref="A315:E315"/>
    <mergeCell ref="F315:G315"/>
    <mergeCell ref="C302:E302"/>
    <mergeCell ref="F302:G302"/>
    <mergeCell ref="A303:I303"/>
    <mergeCell ref="A305:B305"/>
    <mergeCell ref="C305:E305"/>
    <mergeCell ref="A307:E307"/>
    <mergeCell ref="F307:G307"/>
    <mergeCell ref="C308:E308"/>
    <mergeCell ref="F308:G308"/>
    <mergeCell ref="C316:E316"/>
    <mergeCell ref="F316:G316"/>
    <mergeCell ref="A317:I318"/>
    <mergeCell ref="A320:E320"/>
    <mergeCell ref="F320:G320"/>
    <mergeCell ref="C321:E321"/>
    <mergeCell ref="F321:G321"/>
    <mergeCell ref="A322:I322"/>
    <mergeCell ref="A324:B324"/>
    <mergeCell ref="C324:E324"/>
    <mergeCell ref="A326:E326"/>
    <mergeCell ref="F326:G326"/>
    <mergeCell ref="C327:E327"/>
    <mergeCell ref="F327:G327"/>
    <mergeCell ref="A328:I328"/>
    <mergeCell ref="A330:E330"/>
    <mergeCell ref="F330:G330"/>
    <mergeCell ref="C331:E331"/>
    <mergeCell ref="F331:G331"/>
    <mergeCell ref="A332:I332"/>
    <mergeCell ref="A334:E334"/>
    <mergeCell ref="F334:G334"/>
    <mergeCell ref="C335:E335"/>
    <mergeCell ref="F335:G335"/>
    <mergeCell ref="A336:I336"/>
    <mergeCell ref="A338:E338"/>
    <mergeCell ref="F338:G338"/>
    <mergeCell ref="C339:E339"/>
    <mergeCell ref="F339:G339"/>
    <mergeCell ref="C344:D344"/>
    <mergeCell ref="A346:E346"/>
    <mergeCell ref="F346:G346"/>
    <mergeCell ref="C347:E347"/>
    <mergeCell ref="F347:G347"/>
    <mergeCell ref="A348:I348"/>
    <mergeCell ref="C350:D350"/>
    <mergeCell ref="A340:I340"/>
    <mergeCell ref="A342:B342"/>
    <mergeCell ref="C342:E342"/>
    <mergeCell ref="A352:E352"/>
    <mergeCell ref="F352:G352"/>
    <mergeCell ref="C353:E353"/>
    <mergeCell ref="F353:G353"/>
    <mergeCell ref="A354:I354"/>
    <mergeCell ref="A356:E356"/>
    <mergeCell ref="F356:G356"/>
    <mergeCell ref="C357:E357"/>
    <mergeCell ref="F357:G357"/>
    <mergeCell ref="A358:I358"/>
    <mergeCell ref="A360:E360"/>
    <mergeCell ref="F360:G360"/>
    <mergeCell ref="C361:E361"/>
    <mergeCell ref="F361:G361"/>
    <mergeCell ref="A362:I362"/>
    <mergeCell ref="A364:E364"/>
    <mergeCell ref="F364:G364"/>
    <mergeCell ref="C365:E365"/>
    <mergeCell ref="F365:G365"/>
    <mergeCell ref="A366:I366"/>
    <mergeCell ref="C368:D368"/>
    <mergeCell ref="A370:E370"/>
    <mergeCell ref="F370:G370"/>
    <mergeCell ref="C371:E371"/>
    <mergeCell ref="F371:G371"/>
    <mergeCell ref="A372:I372"/>
    <mergeCell ref="A374:B374"/>
    <mergeCell ref="C374:H374"/>
    <mergeCell ref="A375:B375"/>
    <mergeCell ref="C375:E375"/>
    <mergeCell ref="A377:E377"/>
    <mergeCell ref="F377:G377"/>
    <mergeCell ref="C378:E378"/>
    <mergeCell ref="F378:G378"/>
    <mergeCell ref="A379:I379"/>
    <mergeCell ref="A381:B381"/>
    <mergeCell ref="C381:E381"/>
    <mergeCell ref="A383:E383"/>
    <mergeCell ref="F383:G383"/>
    <mergeCell ref="C384:E384"/>
    <mergeCell ref="F384:G384"/>
    <mergeCell ref="A385:I385"/>
    <mergeCell ref="A388:E388"/>
    <mergeCell ref="F388:G388"/>
    <mergeCell ref="C389:E389"/>
    <mergeCell ref="F389:G389"/>
    <mergeCell ref="A390:I390"/>
    <mergeCell ref="A392:B392"/>
    <mergeCell ref="C392:E392"/>
    <mergeCell ref="A394:E394"/>
    <mergeCell ref="F394:G394"/>
    <mergeCell ref="C395:E395"/>
    <mergeCell ref="F395:G395"/>
    <mergeCell ref="A396:I396"/>
    <mergeCell ref="A398:E398"/>
    <mergeCell ref="F398:G398"/>
    <mergeCell ref="C399:E399"/>
    <mergeCell ref="F399:G399"/>
    <mergeCell ref="A400:I400"/>
    <mergeCell ref="A402:B402"/>
    <mergeCell ref="C402:H402"/>
    <mergeCell ref="A404:B404"/>
    <mergeCell ref="C404:E404"/>
    <mergeCell ref="A406:E406"/>
    <mergeCell ref="F406:G406"/>
    <mergeCell ref="C407:E407"/>
    <mergeCell ref="F407:G407"/>
    <mergeCell ref="A408:I408"/>
    <mergeCell ref="A410:E410"/>
    <mergeCell ref="F410:G410"/>
    <mergeCell ref="C411:E411"/>
    <mergeCell ref="F411:G411"/>
    <mergeCell ref="A412:I414"/>
    <mergeCell ref="A416:E416"/>
    <mergeCell ref="F416:G416"/>
    <mergeCell ref="C417:E417"/>
    <mergeCell ref="F417:G417"/>
    <mergeCell ref="A418:I418"/>
    <mergeCell ref="A420:E420"/>
    <mergeCell ref="F420:G420"/>
    <mergeCell ref="C421:E421"/>
    <mergeCell ref="F421:G421"/>
    <mergeCell ref="A422:I422"/>
    <mergeCell ref="A424:E424"/>
    <mergeCell ref="F424:G424"/>
    <mergeCell ref="C425:E425"/>
    <mergeCell ref="F425:G425"/>
    <mergeCell ref="A426:I426"/>
    <mergeCell ref="A428:B428"/>
    <mergeCell ref="C428:E428"/>
    <mergeCell ref="A430:E430"/>
    <mergeCell ref="F430:G430"/>
    <mergeCell ref="C431:E431"/>
    <mergeCell ref="F431:G431"/>
    <mergeCell ref="A432:I432"/>
    <mergeCell ref="A434:B434"/>
    <mergeCell ref="C434:E434"/>
    <mergeCell ref="A436:E436"/>
    <mergeCell ref="F436:G436"/>
    <mergeCell ref="C437:E437"/>
    <mergeCell ref="F437:G437"/>
    <mergeCell ref="A438:I438"/>
    <mergeCell ref="A440:E440"/>
    <mergeCell ref="F440:G440"/>
    <mergeCell ref="C449:E449"/>
    <mergeCell ref="F449:G449"/>
    <mergeCell ref="A450:I451"/>
    <mergeCell ref="A453:E453"/>
    <mergeCell ref="F453:G453"/>
    <mergeCell ref="C454:E454"/>
    <mergeCell ref="F454:G454"/>
    <mergeCell ref="A455:I457"/>
    <mergeCell ref="C441:E441"/>
    <mergeCell ref="F441:G441"/>
    <mergeCell ref="A442:I442"/>
    <mergeCell ref="A444:E444"/>
    <mergeCell ref="F444:G444"/>
    <mergeCell ref="C445:E445"/>
    <mergeCell ref="F445:G445"/>
    <mergeCell ref="A446:I446"/>
    <mergeCell ref="A448:E448"/>
    <mergeCell ref="F448:G448"/>
    <mergeCell ref="A459:E459"/>
    <mergeCell ref="F459:G459"/>
    <mergeCell ref="C460:E460"/>
    <mergeCell ref="F460:G460"/>
    <mergeCell ref="A461:I461"/>
    <mergeCell ref="A463:E463"/>
    <mergeCell ref="F463:G463"/>
    <mergeCell ref="C464:E464"/>
    <mergeCell ref="F464:G464"/>
    <mergeCell ref="A465:I465"/>
    <mergeCell ref="A467:B467"/>
    <mergeCell ref="C467:E467"/>
    <mergeCell ref="C469:D469"/>
    <mergeCell ref="A471:E471"/>
    <mergeCell ref="F471:G471"/>
    <mergeCell ref="C472:E472"/>
    <mergeCell ref="F472:G472"/>
    <mergeCell ref="A473:I473"/>
    <mergeCell ref="A475:E475"/>
    <mergeCell ref="F475:G475"/>
    <mergeCell ref="C476:E476"/>
    <mergeCell ref="F476:G476"/>
    <mergeCell ref="A477:I477"/>
    <mergeCell ref="A479:E479"/>
    <mergeCell ref="F479:G479"/>
    <mergeCell ref="C480:E480"/>
    <mergeCell ref="F480:G480"/>
    <mergeCell ref="A481:I481"/>
    <mergeCell ref="A483:E483"/>
    <mergeCell ref="F483:G483"/>
    <mergeCell ref="C484:E484"/>
    <mergeCell ref="F484:G484"/>
    <mergeCell ref="A485:I485"/>
    <mergeCell ref="A487:E487"/>
    <mergeCell ref="F487:G487"/>
    <mergeCell ref="C488:E488"/>
    <mergeCell ref="F488:G488"/>
    <mergeCell ref="A489:I489"/>
    <mergeCell ref="C491:D491"/>
    <mergeCell ref="A493:E493"/>
    <mergeCell ref="F493:G493"/>
    <mergeCell ref="C494:E494"/>
    <mergeCell ref="F494:G494"/>
    <mergeCell ref="A495:I495"/>
    <mergeCell ref="A497:E497"/>
    <mergeCell ref="F497:G497"/>
    <mergeCell ref="C498:E498"/>
    <mergeCell ref="F498:G498"/>
    <mergeCell ref="A499:I499"/>
    <mergeCell ref="A501:E501"/>
    <mergeCell ref="F501:G501"/>
    <mergeCell ref="C502:E502"/>
    <mergeCell ref="F502:G502"/>
    <mergeCell ref="A503:I503"/>
    <mergeCell ref="A505:B505"/>
    <mergeCell ref="C505:E505"/>
    <mergeCell ref="A507:E507"/>
    <mergeCell ref="F507:G507"/>
    <mergeCell ref="C508:E508"/>
    <mergeCell ref="F508:G508"/>
    <mergeCell ref="A509:I509"/>
    <mergeCell ref="A511:E511"/>
    <mergeCell ref="F511:G511"/>
    <mergeCell ref="C512:E512"/>
    <mergeCell ref="F512:G512"/>
    <mergeCell ref="A521:I521"/>
    <mergeCell ref="A523:E523"/>
    <mergeCell ref="F523:G523"/>
    <mergeCell ref="C524:E524"/>
    <mergeCell ref="F524:G524"/>
    <mergeCell ref="A525:I525"/>
    <mergeCell ref="A527:B527"/>
    <mergeCell ref="C527:H527"/>
    <mergeCell ref="A513:I513"/>
    <mergeCell ref="A515:E515"/>
    <mergeCell ref="F515:G515"/>
    <mergeCell ref="C516:E516"/>
    <mergeCell ref="F516:G516"/>
    <mergeCell ref="A517:I517"/>
    <mergeCell ref="A519:E519"/>
    <mergeCell ref="F519:G519"/>
    <mergeCell ref="C520:E520"/>
    <mergeCell ref="F520:G520"/>
    <mergeCell ref="A533:I533"/>
    <mergeCell ref="F535:G535"/>
    <mergeCell ref="A535:E535"/>
    <mergeCell ref="C536:E536"/>
    <mergeCell ref="F536:G536"/>
    <mergeCell ref="A537:I537"/>
    <mergeCell ref="A529:B529"/>
    <mergeCell ref="C529:E529"/>
    <mergeCell ref="F531:G531"/>
    <mergeCell ref="A531:E531"/>
    <mergeCell ref="C532:E532"/>
    <mergeCell ref="F532:G532"/>
    <mergeCell ref="A539:E539"/>
    <mergeCell ref="F539:G539"/>
    <mergeCell ref="C540:E540"/>
    <mergeCell ref="F540:G540"/>
    <mergeCell ref="A541:I541"/>
    <mergeCell ref="A543:E543"/>
    <mergeCell ref="F543:G543"/>
    <mergeCell ref="C544:E544"/>
    <mergeCell ref="F544:G544"/>
    <mergeCell ref="A545:I545"/>
    <mergeCell ref="A547:E547"/>
    <mergeCell ref="F547:G547"/>
    <mergeCell ref="C548:E548"/>
    <mergeCell ref="F548:G548"/>
    <mergeCell ref="A549:I549"/>
    <mergeCell ref="A551:B551"/>
    <mergeCell ref="C551:E551"/>
    <mergeCell ref="A553:E553"/>
    <mergeCell ref="F553:G553"/>
    <mergeCell ref="C554:E554"/>
    <mergeCell ref="F554:G554"/>
    <mergeCell ref="A555:I555"/>
    <mergeCell ref="A557:E557"/>
    <mergeCell ref="F557:G557"/>
    <mergeCell ref="C558:E558"/>
    <mergeCell ref="F558:G558"/>
    <mergeCell ref="A559:I559"/>
    <mergeCell ref="A561:E561"/>
    <mergeCell ref="F561:G561"/>
    <mergeCell ref="A569:B569"/>
    <mergeCell ref="C569:H569"/>
    <mergeCell ref="A571:B571"/>
    <mergeCell ref="C571:E571"/>
    <mergeCell ref="A573:E573"/>
    <mergeCell ref="F573:G573"/>
    <mergeCell ref="C574:E574"/>
    <mergeCell ref="F574:G574"/>
    <mergeCell ref="C562:E562"/>
    <mergeCell ref="F562:G562"/>
    <mergeCell ref="A563:I563"/>
    <mergeCell ref="A565:E565"/>
    <mergeCell ref="F565:G565"/>
    <mergeCell ref="C566:E566"/>
    <mergeCell ref="F566:G566"/>
    <mergeCell ref="A567:I567"/>
    <mergeCell ref="A575:I575"/>
    <mergeCell ref="A577:B577"/>
    <mergeCell ref="C577:E577"/>
    <mergeCell ref="A579:E579"/>
    <mergeCell ref="F579:G579"/>
    <mergeCell ref="C580:E580"/>
    <mergeCell ref="F580:G580"/>
    <mergeCell ref="A581:I581"/>
    <mergeCell ref="A583:E583"/>
    <mergeCell ref="F583:G583"/>
    <mergeCell ref="C592:E592"/>
    <mergeCell ref="F592:G592"/>
    <mergeCell ref="A593:I593"/>
    <mergeCell ref="A595:B595"/>
    <mergeCell ref="C595:E595"/>
    <mergeCell ref="C584:E584"/>
    <mergeCell ref="F584:G584"/>
    <mergeCell ref="A585:I585"/>
    <mergeCell ref="A587:E587"/>
    <mergeCell ref="F587:G587"/>
    <mergeCell ref="C588:E588"/>
    <mergeCell ref="F588:G588"/>
    <mergeCell ref="A589:I589"/>
    <mergeCell ref="A591:E591"/>
    <mergeCell ref="F591:G591"/>
    <mergeCell ref="A597:E597"/>
    <mergeCell ref="F597:G597"/>
    <mergeCell ref="C598:E598"/>
    <mergeCell ref="F598:G598"/>
    <mergeCell ref="A599:I599"/>
    <mergeCell ref="A601:E601"/>
    <mergeCell ref="F601:G601"/>
    <mergeCell ref="C602:E602"/>
    <mergeCell ref="F602:G602"/>
    <mergeCell ref="A603:I603"/>
    <mergeCell ref="A605:E605"/>
    <mergeCell ref="F605:G605"/>
    <mergeCell ref="C606:E606"/>
    <mergeCell ref="F606:G606"/>
    <mergeCell ref="A607:I607"/>
    <mergeCell ref="A609:E609"/>
    <mergeCell ref="F609:G609"/>
    <mergeCell ref="C610:E610"/>
    <mergeCell ref="F610:G610"/>
    <mergeCell ref="A611:I611"/>
    <mergeCell ref="A613:B613"/>
    <mergeCell ref="C613:E613"/>
    <mergeCell ref="A615:E615"/>
    <mergeCell ref="F615:G615"/>
    <mergeCell ref="C616:E616"/>
    <mergeCell ref="F616:G616"/>
    <mergeCell ref="A617:I617"/>
    <mergeCell ref="A619:B619"/>
    <mergeCell ref="C619:E619"/>
    <mergeCell ref="C621:D621"/>
    <mergeCell ref="A623:E623"/>
    <mergeCell ref="F623:G623"/>
    <mergeCell ref="C624:E624"/>
    <mergeCell ref="F624:G624"/>
    <mergeCell ref="A625:I625"/>
    <mergeCell ref="A627:E627"/>
    <mergeCell ref="F627:G627"/>
    <mergeCell ref="C628:E628"/>
    <mergeCell ref="F628:G628"/>
    <mergeCell ref="A629:I629"/>
    <mergeCell ref="C631:D631"/>
    <mergeCell ref="A633:E633"/>
    <mergeCell ref="F633:G633"/>
    <mergeCell ref="C634:E634"/>
    <mergeCell ref="F634:G634"/>
    <mergeCell ref="A635:I635"/>
    <mergeCell ref="C637:D637"/>
    <mergeCell ref="A639:E639"/>
    <mergeCell ref="F639:G639"/>
    <mergeCell ref="C640:E640"/>
    <mergeCell ref="F640:G640"/>
    <mergeCell ref="A641:I641"/>
    <mergeCell ref="C643:D643"/>
    <mergeCell ref="A645:E645"/>
    <mergeCell ref="F645:G645"/>
    <mergeCell ref="C646:E646"/>
    <mergeCell ref="F646:G646"/>
    <mergeCell ref="A647:I647"/>
    <mergeCell ref="C658:E658"/>
    <mergeCell ref="F658:G658"/>
    <mergeCell ref="A659:E659"/>
    <mergeCell ref="F659:G659"/>
    <mergeCell ref="A649:B649"/>
    <mergeCell ref="C649:E649"/>
    <mergeCell ref="A651:E651"/>
    <mergeCell ref="F651:G651"/>
    <mergeCell ref="C652:E652"/>
    <mergeCell ref="F652:G652"/>
    <mergeCell ref="A653:I653"/>
    <mergeCell ref="A655:B655"/>
    <mergeCell ref="C655:E655"/>
    <mergeCell ref="C657:I657"/>
    <mergeCell ref="C660:E660"/>
    <mergeCell ref="F660:G660"/>
    <mergeCell ref="A661:I661"/>
    <mergeCell ref="A663:E663"/>
    <mergeCell ref="F663:G663"/>
    <mergeCell ref="C664:E664"/>
    <mergeCell ref="F664:G664"/>
    <mergeCell ref="A665:I665"/>
    <mergeCell ref="A667:E667"/>
    <mergeCell ref="F667:G667"/>
    <mergeCell ref="C668:E668"/>
    <mergeCell ref="F668:G668"/>
    <mergeCell ref="A669:I669"/>
    <mergeCell ref="A671:B671"/>
    <mergeCell ref="C671:E671"/>
    <mergeCell ref="A673:E673"/>
    <mergeCell ref="F673:G673"/>
    <mergeCell ref="C674:E674"/>
    <mergeCell ref="F674:G674"/>
    <mergeCell ref="A675:I675"/>
    <mergeCell ref="A677:E677"/>
    <mergeCell ref="F677:G677"/>
    <mergeCell ref="C678:E678"/>
    <mergeCell ref="F678:G678"/>
    <mergeCell ref="A679:I679"/>
    <mergeCell ref="A682:B682"/>
    <mergeCell ref="C682:H682"/>
    <mergeCell ref="A684:B684"/>
    <mergeCell ref="C684:E684"/>
    <mergeCell ref="A686:E686"/>
    <mergeCell ref="F686:G686"/>
    <mergeCell ref="C687:E687"/>
    <mergeCell ref="F687:G687"/>
    <mergeCell ref="A688:I688"/>
    <mergeCell ref="A690:B690"/>
    <mergeCell ref="C690:E690"/>
    <mergeCell ref="A692:E692"/>
    <mergeCell ref="F692:G692"/>
    <mergeCell ref="C693:E693"/>
    <mergeCell ref="F693:G693"/>
    <mergeCell ref="A694:I694"/>
    <mergeCell ref="A696:E696"/>
    <mergeCell ref="F696:G696"/>
    <mergeCell ref="C697:E697"/>
    <mergeCell ref="F697:G697"/>
    <mergeCell ref="A698:I698"/>
    <mergeCell ref="A700:E700"/>
    <mergeCell ref="F700:G700"/>
    <mergeCell ref="C701:E701"/>
    <mergeCell ref="F701:G701"/>
    <mergeCell ref="A702:I702"/>
    <mergeCell ref="A704:E704"/>
    <mergeCell ref="F704:G704"/>
    <mergeCell ref="C705:E705"/>
    <mergeCell ref="F705:G705"/>
    <mergeCell ref="A706:I706"/>
    <mergeCell ref="A708:E708"/>
    <mergeCell ref="F708:G708"/>
    <mergeCell ref="C709:E709"/>
    <mergeCell ref="F709:G709"/>
    <mergeCell ref="A710:I710"/>
    <mergeCell ref="A712:E712"/>
    <mergeCell ref="F712:G712"/>
    <mergeCell ref="C713:E713"/>
    <mergeCell ref="F713:G713"/>
    <mergeCell ref="A714:I714"/>
    <mergeCell ref="A716:E716"/>
    <mergeCell ref="F716:G716"/>
    <mergeCell ref="C717:E717"/>
    <mergeCell ref="F717:G717"/>
    <mergeCell ref="A718:I718"/>
    <mergeCell ref="A720:E720"/>
    <mergeCell ref="F720:G720"/>
    <mergeCell ref="C721:E721"/>
    <mergeCell ref="F721:G721"/>
    <mergeCell ref="A722:I722"/>
    <mergeCell ref="A724:B724"/>
    <mergeCell ref="C724:E724"/>
    <mergeCell ref="A726:E726"/>
    <mergeCell ref="F726:G726"/>
    <mergeCell ref="C727:E727"/>
    <mergeCell ref="F727:G727"/>
    <mergeCell ref="A728:I728"/>
    <mergeCell ref="A730:E730"/>
    <mergeCell ref="F730:G730"/>
    <mergeCell ref="C731:E731"/>
    <mergeCell ref="F731:G731"/>
    <mergeCell ref="A732:I732"/>
    <mergeCell ref="A734:E734"/>
    <mergeCell ref="F734:G734"/>
    <mergeCell ref="C735:E735"/>
    <mergeCell ref="F735:G735"/>
    <mergeCell ref="A736:I736"/>
    <mergeCell ref="A738:B738"/>
    <mergeCell ref="C738:E738"/>
    <mergeCell ref="A740:E740"/>
    <mergeCell ref="F740:G740"/>
    <mergeCell ref="C741:E741"/>
    <mergeCell ref="F741:G741"/>
    <mergeCell ref="A742:I742"/>
    <mergeCell ref="A744:B744"/>
    <mergeCell ref="C744:E744"/>
    <mergeCell ref="A746:E746"/>
    <mergeCell ref="F746:G746"/>
    <mergeCell ref="C747:E747"/>
    <mergeCell ref="F747:G747"/>
    <mergeCell ref="A748:I748"/>
    <mergeCell ref="A750:B750"/>
    <mergeCell ref="C750:E750"/>
    <mergeCell ref="A752:E752"/>
    <mergeCell ref="F752:G752"/>
    <mergeCell ref="C753:E753"/>
    <mergeCell ref="F753:G753"/>
    <mergeCell ref="A754:I754"/>
    <mergeCell ref="A756:E756"/>
    <mergeCell ref="F756:G756"/>
    <mergeCell ref="C757:E757"/>
    <mergeCell ref="F757:G757"/>
    <mergeCell ref="A758:I758"/>
    <mergeCell ref="A760:E760"/>
    <mergeCell ref="F760:G760"/>
    <mergeCell ref="C761:E761"/>
    <mergeCell ref="F761:G761"/>
    <mergeCell ref="A762:I762"/>
    <mergeCell ref="A764:E764"/>
    <mergeCell ref="F764:G764"/>
    <mergeCell ref="C765:E765"/>
    <mergeCell ref="F765:G765"/>
    <mergeCell ref="A766:I766"/>
    <mergeCell ref="A768:E768"/>
    <mergeCell ref="F768:G768"/>
    <mergeCell ref="C769:E769"/>
    <mergeCell ref="F769:G769"/>
    <mergeCell ref="A770:I770"/>
    <mergeCell ref="A772:E772"/>
    <mergeCell ref="F772:G772"/>
    <mergeCell ref="C773:E773"/>
    <mergeCell ref="F773:G773"/>
    <mergeCell ref="A774:I774"/>
    <mergeCell ref="A776:E776"/>
    <mergeCell ref="F776:G776"/>
    <mergeCell ref="C777:E777"/>
    <mergeCell ref="F777:G777"/>
    <mergeCell ref="A778:I778"/>
    <mergeCell ref="A780:B780"/>
    <mergeCell ref="C780:E780"/>
    <mergeCell ref="A782:E782"/>
    <mergeCell ref="F782:G782"/>
    <mergeCell ref="C783:E783"/>
    <mergeCell ref="F783:G783"/>
    <mergeCell ref="A784:I784"/>
    <mergeCell ref="A786:E786"/>
    <mergeCell ref="F786:G786"/>
    <mergeCell ref="C787:E787"/>
    <mergeCell ref="F787:G787"/>
    <mergeCell ref="A788:I788"/>
    <mergeCell ref="A790:B790"/>
    <mergeCell ref="C790:H790"/>
    <mergeCell ref="A792:E792"/>
    <mergeCell ref="F792:G792"/>
    <mergeCell ref="C793:E793"/>
    <mergeCell ref="F793:G793"/>
    <mergeCell ref="A794:I794"/>
    <mergeCell ref="A796:E796"/>
    <mergeCell ref="F796:G796"/>
    <mergeCell ref="C797:E797"/>
    <mergeCell ref="F797:G797"/>
    <mergeCell ref="A798:I798"/>
    <mergeCell ref="A800:E800"/>
    <mergeCell ref="F800:G800"/>
    <mergeCell ref="C801:E801"/>
    <mergeCell ref="F801:G801"/>
    <mergeCell ref="A802:I802"/>
    <mergeCell ref="A804:E804"/>
    <mergeCell ref="F804:G804"/>
    <mergeCell ref="C805:E805"/>
    <mergeCell ref="F805:G805"/>
    <mergeCell ref="A806:I806"/>
    <mergeCell ref="A808:E808"/>
    <mergeCell ref="F808:G808"/>
    <mergeCell ref="C809:E809"/>
    <mergeCell ref="F809:G809"/>
    <mergeCell ref="A810:I810"/>
    <mergeCell ref="A812:E812"/>
    <mergeCell ref="F812:G812"/>
    <mergeCell ref="C813:E813"/>
    <mergeCell ref="F813:G813"/>
    <mergeCell ref="A814:I814"/>
    <mergeCell ref="A817:B817"/>
    <mergeCell ref="C817:H817"/>
    <mergeCell ref="A819:E819"/>
    <mergeCell ref="F819:G819"/>
    <mergeCell ref="C820:E820"/>
    <mergeCell ref="F820:G820"/>
    <mergeCell ref="C831:E831"/>
    <mergeCell ref="F831:G831"/>
    <mergeCell ref="A832:I832"/>
    <mergeCell ref="A821:I821"/>
    <mergeCell ref="A824:B824"/>
    <mergeCell ref="C824:H824"/>
    <mergeCell ref="A826:E826"/>
    <mergeCell ref="F826:G826"/>
    <mergeCell ref="C827:E827"/>
    <mergeCell ref="F827:G827"/>
    <mergeCell ref="A828:I828"/>
    <mergeCell ref="A830:E830"/>
    <mergeCell ref="F830:G830"/>
  </mergeCells>
  <conditionalFormatting sqref="F21:G21">
    <cfRule type="colorScale" priority="11">
      <colorScale>
        <cfvo type="num" val="0"/>
        <cfvo type="num" val="0"/>
        <color rgb="FFFF0000"/>
        <color rgb="FFFF0000"/>
      </colorScale>
    </cfRule>
  </conditionalFormatting>
  <conditionalFormatting sqref="F21:G34">
    <cfRule type="colorScale" priority="9">
      <colorScale>
        <cfvo type="num" val="0"/>
        <cfvo type="num" val="1"/>
        <color rgb="FFFF0000"/>
        <color theme="0"/>
      </colorScale>
    </cfRule>
    <cfRule type="aboveAverage" dxfId="8" priority="12" aboveAverage="0"/>
    <cfRule type="cellIs" dxfId="7" priority="13" operator="between">
      <formula>$F$21</formula>
      <formula>$F$34</formula>
    </cfRule>
  </conditionalFormatting>
  <conditionalFormatting sqref="F22:G34">
    <cfRule type="colorScale" priority="10">
      <colorScale>
        <cfvo type="num" val="0"/>
        <cfvo type="num" val="0"/>
        <color rgb="FFFF0000"/>
        <color rgb="FFFF0000"/>
      </colorScale>
    </cfRule>
  </conditionalFormatting>
  <conditionalFormatting sqref="F34:G34">
    <cfRule type="cellIs" dxfId="6" priority="1" operator="lessThan">
      <formula>$H$34</formula>
    </cfRule>
    <cfRule type="cellIs" dxfId="5" priority="2" operator="greaterThan">
      <formula>$H$34</formula>
    </cfRule>
    <cfRule type="cellIs" dxfId="4" priority="3" operator="greaterThan">
      <formula>25000000</formula>
    </cfRule>
    <cfRule type="cellIs" dxfId="3" priority="4" operator="greaterThan">
      <formula>$H$34</formula>
    </cfRule>
    <cfRule type="cellIs" dxfId="2" priority="5" operator="greaterThan">
      <formula>$H$34</formula>
    </cfRule>
  </conditionalFormatting>
  <conditionalFormatting sqref="H64">
    <cfRule type="containsBlanks" dxfId="1" priority="14">
      <formula>LEN(TRIM(H64))=0</formula>
    </cfRule>
  </conditionalFormatting>
  <conditionalFormatting sqref="H68 H72 H76 H80 H84 H91 H95 H101 H108 H113 H117 H121 H125 H129 H133 H139 H143 H147 H152 H157 H164 H172 H178 H182 H187 H207 H213 H220 H226 H232 H238 H242 H246 H252 H258 H262 H269 H273 H277 H281 H285 H291 H295 H302 H308 H312 H316 H321 H327 H331 H335 H339 H347 H353 H357 H361 H365 H371 H378 H384 H389 H395 H399 H407 H411 H417 H421 H425 H431 H437 H441 H445 H449 H454 H460 H464 H472 H476 H480 H484 H488 H494 H498 H502 H508 H512 H516 H520 H524 H532 H536 H540 H544 H548 H554 H558 H562 H566 H574 H580 H584 H588 H592 H598 H602 H606 H610 H616 H624 H628 H634 H640 H646 H652 H660 H664 H668 H674 H678 H687 H693 H697 H701 H705 H709 H713 H717 H721 H727 H731 H735 H741 H747 H753 H757 H761 H765 H769 H773 H777 H783 H787 H793 H797 H801 H805 H809 H813 H820 H827 H831 H191 H195 H199 H203">
    <cfRule type="containsBlanks" dxfId="0" priority="15">
      <formula>LEN(TRIM(H68))=0</formula>
    </cfRule>
  </conditionalFormatting>
  <conditionalFormatting sqref="K65">
    <cfRule type="containsBlanks" priority="16">
      <formula>LEN(TRIM(K65))=0</formula>
    </cfRule>
    <cfRule type="colorScale" priority="17">
      <colorScale>
        <cfvo type="min"/>
        <cfvo type="max"/>
        <color theme="5" tint="0.79998168889431442"/>
        <color theme="5" tint="0.79998168889431442"/>
      </colorScale>
    </cfRule>
  </conditionalFormatting>
  <pageMargins left="0.7" right="0.7" top="0.75" bottom="0.75" header="0.3" footer="0.3"/>
  <pageSetup paperSize="9" scale="41"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Objeto xmlns="d533bed5-9690-4d30-8b99-7bf4881b3392">Remodelación de la Planta de Fabricación de Contenedores</ExpedObjeto>
    <ExpedCodigoDoc xmlns="d533bed5-9690-4d30-8b99-7bf4881b3392">CO-CB-24-127</ExpedCodigoDoc>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35C902E1-1575-489E-B028-C036F49C2888}"/>
</file>

<file path=customXml/itemProps2.xml><?xml version="1.0" encoding="utf-8"?>
<ds:datastoreItem xmlns:ds="http://schemas.openxmlformats.org/officeDocument/2006/customXml" ds:itemID="{884330E0-5750-42AD-B75F-29081DD35AE0}"/>
</file>

<file path=customXml/itemProps3.xml><?xml version="1.0" encoding="utf-8"?>
<ds:datastoreItem xmlns:ds="http://schemas.openxmlformats.org/officeDocument/2006/customXml" ds:itemID="{B86AE10F-5312-423E-A077-0B632A5B61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Oferta económica</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oferta económica</dc:title>
  <dc:creator>Zafra Perea, Azahara</dc:creator>
  <cp:lastModifiedBy>Zafra Perea, Azahara</cp:lastModifiedBy>
  <cp:lastPrinted>2024-10-09T06:13:32Z</cp:lastPrinted>
  <dcterms:created xsi:type="dcterms:W3CDTF">2024-07-26T07:03:06Z</dcterms:created>
  <dcterms:modified xsi:type="dcterms:W3CDTF">2024-11-04T07:15:34Z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y fmtid="{D5CDD505-2E9C-101B-9397-08002B2CF9AE}" pid="3" name="_docset_NoMedatataSyncRequired">
    <vt:lpwstr>False</vt:lpwstr>
  </property>
</Properties>
</file>