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13. Proyecto Modificación HVAC-TURBINA/Documentos de licitación/"/>
    </mc:Choice>
  </mc:AlternateContent>
  <xr:revisionPtr revIDLastSave="0" documentId="8_{411AA2A8-F704-4F1B-B295-0A8EA4E16CA5}"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2456"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económica'!$A$1:$H$994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93" i="1" l="1"/>
  <c r="J992" i="1"/>
  <c r="H993" i="1" s="1"/>
  <c r="I973" i="1"/>
  <c r="J972" i="1"/>
  <c r="H973" i="1" s="1"/>
  <c r="I969" i="1"/>
  <c r="J968" i="1"/>
  <c r="H969" i="1" s="1"/>
  <c r="I977" i="1"/>
  <c r="J976" i="1"/>
  <c r="H977" i="1" s="1"/>
  <c r="I965" i="1"/>
  <c r="J964" i="1"/>
  <c r="H965" i="1" s="1"/>
  <c r="I961" i="1"/>
  <c r="J960" i="1"/>
  <c r="H961" i="1" s="1"/>
  <c r="I957" i="1"/>
  <c r="J956" i="1"/>
  <c r="H957" i="1" s="1"/>
  <c r="I953" i="1"/>
  <c r="J952" i="1"/>
  <c r="H953" i="1" s="1"/>
  <c r="I949" i="1"/>
  <c r="J948" i="1"/>
  <c r="H949" i="1" s="1"/>
  <c r="I945" i="1"/>
  <c r="J944" i="1"/>
  <c r="H945" i="1" s="1"/>
  <c r="I941" i="1"/>
  <c r="J940" i="1"/>
  <c r="H941" i="1" s="1"/>
  <c r="I937" i="1"/>
  <c r="J936" i="1"/>
  <c r="H937" i="1" s="1"/>
  <c r="I931" i="1"/>
  <c r="J930" i="1"/>
  <c r="H931" i="1" s="1"/>
  <c r="I927" i="1"/>
  <c r="J926" i="1"/>
  <c r="H927" i="1" s="1"/>
  <c r="I923" i="1"/>
  <c r="J922" i="1"/>
  <c r="H923" i="1" s="1"/>
  <c r="I919" i="1"/>
  <c r="J918" i="1"/>
  <c r="H919" i="1" s="1"/>
  <c r="I915" i="1"/>
  <c r="J914" i="1"/>
  <c r="H915" i="1" s="1"/>
  <c r="I911" i="1"/>
  <c r="J910" i="1"/>
  <c r="H911" i="1" s="1"/>
  <c r="I907" i="1"/>
  <c r="J906" i="1"/>
  <c r="H907" i="1" s="1"/>
  <c r="I901" i="1"/>
  <c r="J900" i="1"/>
  <c r="H901" i="1" s="1"/>
  <c r="I897" i="1"/>
  <c r="J896" i="1"/>
  <c r="H897" i="1" s="1"/>
  <c r="I893" i="1"/>
  <c r="J892" i="1"/>
  <c r="H893" i="1" s="1"/>
  <c r="I889" i="1"/>
  <c r="J888" i="1"/>
  <c r="H889" i="1" s="1"/>
  <c r="I885" i="1"/>
  <c r="J884" i="1"/>
  <c r="H885" i="1" s="1"/>
  <c r="I881" i="1"/>
  <c r="J880" i="1"/>
  <c r="H881" i="1" s="1"/>
  <c r="I877" i="1"/>
  <c r="J876" i="1"/>
  <c r="H877" i="1" s="1"/>
  <c r="I873" i="1"/>
  <c r="J872" i="1"/>
  <c r="H873" i="1" s="1"/>
  <c r="I869" i="1"/>
  <c r="J868" i="1"/>
  <c r="H869" i="1" s="1"/>
  <c r="I865" i="1"/>
  <c r="J864" i="1"/>
  <c r="H865" i="1" s="1"/>
  <c r="I861" i="1"/>
  <c r="J860" i="1"/>
  <c r="H861" i="1" s="1"/>
  <c r="I857" i="1"/>
  <c r="J856" i="1"/>
  <c r="H857" i="1" s="1"/>
  <c r="I853" i="1"/>
  <c r="J852" i="1"/>
  <c r="H853" i="1" s="1"/>
  <c r="I849" i="1"/>
  <c r="J848" i="1"/>
  <c r="H849" i="1" s="1"/>
  <c r="I845" i="1"/>
  <c r="J844" i="1"/>
  <c r="H845" i="1" s="1"/>
  <c r="I841" i="1"/>
  <c r="J840" i="1"/>
  <c r="H841" i="1" s="1"/>
  <c r="I837" i="1"/>
  <c r="J836" i="1"/>
  <c r="H837" i="1" s="1"/>
  <c r="I833" i="1"/>
  <c r="I826" i="1" s="1"/>
  <c r="I24" i="1" s="1"/>
  <c r="J832" i="1"/>
  <c r="H833" i="1" s="1"/>
  <c r="I829" i="1"/>
  <c r="J828" i="1"/>
  <c r="H829" i="1" s="1"/>
  <c r="I823" i="1"/>
  <c r="J822" i="1"/>
  <c r="H823" i="1" s="1"/>
  <c r="I819" i="1"/>
  <c r="J818" i="1"/>
  <c r="H819" i="1" s="1"/>
  <c r="I815" i="1"/>
  <c r="J814" i="1"/>
  <c r="H815" i="1" s="1"/>
  <c r="I811" i="1"/>
  <c r="J810" i="1"/>
  <c r="H811" i="1" s="1"/>
  <c r="I807" i="1"/>
  <c r="J806" i="1"/>
  <c r="H807" i="1" s="1"/>
  <c r="I803" i="1"/>
  <c r="J802" i="1"/>
  <c r="H803" i="1" s="1"/>
  <c r="I799" i="1"/>
  <c r="J798" i="1"/>
  <c r="H799" i="1" s="1"/>
  <c r="I795" i="1"/>
  <c r="J794" i="1"/>
  <c r="H795" i="1" s="1"/>
  <c r="I791" i="1"/>
  <c r="J790" i="1"/>
  <c r="H791" i="1" s="1"/>
  <c r="I787" i="1"/>
  <c r="J786" i="1"/>
  <c r="H787" i="1" s="1"/>
  <c r="I783" i="1"/>
  <c r="J782" i="1"/>
  <c r="H783" i="1" s="1"/>
  <c r="I779" i="1"/>
  <c r="J778" i="1"/>
  <c r="H779" i="1" s="1"/>
  <c r="I775" i="1"/>
  <c r="J774" i="1"/>
  <c r="H775" i="1" s="1"/>
  <c r="I771" i="1"/>
  <c r="J770" i="1"/>
  <c r="H771" i="1" s="1"/>
  <c r="I767" i="1"/>
  <c r="J766" i="1"/>
  <c r="H767" i="1" s="1"/>
  <c r="I763" i="1"/>
  <c r="J762" i="1"/>
  <c r="H763" i="1" s="1"/>
  <c r="I759" i="1"/>
  <c r="J758" i="1"/>
  <c r="H759" i="1" s="1"/>
  <c r="I755" i="1"/>
  <c r="J754" i="1"/>
  <c r="H755" i="1" s="1"/>
  <c r="I751" i="1"/>
  <c r="J750" i="1"/>
  <c r="H751" i="1" s="1"/>
  <c r="I747" i="1"/>
  <c r="J746" i="1"/>
  <c r="H747" i="1" s="1"/>
  <c r="I743" i="1"/>
  <c r="J742" i="1"/>
  <c r="H743" i="1" s="1"/>
  <c r="I739" i="1"/>
  <c r="J738" i="1"/>
  <c r="H739" i="1" s="1"/>
  <c r="I735" i="1"/>
  <c r="J734" i="1"/>
  <c r="H735" i="1" s="1"/>
  <c r="I731" i="1"/>
  <c r="J730" i="1"/>
  <c r="H731" i="1" s="1"/>
  <c r="I727" i="1"/>
  <c r="J726" i="1"/>
  <c r="H727" i="1" s="1"/>
  <c r="I723" i="1"/>
  <c r="J722" i="1"/>
  <c r="H723" i="1" s="1"/>
  <c r="I719" i="1"/>
  <c r="J718" i="1"/>
  <c r="H719" i="1" s="1"/>
  <c r="I934" i="1" l="1"/>
  <c r="I26" i="1" s="1"/>
  <c r="E26" i="1" s="1"/>
  <c r="I904" i="1"/>
  <c r="I25" i="1" s="1"/>
  <c r="H934" i="1"/>
  <c r="H826" i="1"/>
  <c r="E24" i="1" s="1"/>
  <c r="H904" i="1"/>
  <c r="I705" i="1"/>
  <c r="J704" i="1"/>
  <c r="H705" i="1" s="1"/>
  <c r="I701" i="1"/>
  <c r="J700" i="1"/>
  <c r="H701" i="1" s="1"/>
  <c r="I697" i="1"/>
  <c r="J696" i="1"/>
  <c r="H697" i="1" s="1"/>
  <c r="I693" i="1"/>
  <c r="J692" i="1"/>
  <c r="H693" i="1" s="1"/>
  <c r="I689" i="1"/>
  <c r="J688" i="1"/>
  <c r="H689" i="1" s="1"/>
  <c r="I685" i="1"/>
  <c r="J684" i="1"/>
  <c r="H685" i="1" s="1"/>
  <c r="I681" i="1"/>
  <c r="J680" i="1"/>
  <c r="H681" i="1" s="1"/>
  <c r="I677" i="1"/>
  <c r="J676" i="1"/>
  <c r="H677" i="1" s="1"/>
  <c r="I983" i="1"/>
  <c r="I980" i="1" s="1"/>
  <c r="I27" i="1" s="1"/>
  <c r="J982" i="1"/>
  <c r="H983" i="1" s="1"/>
  <c r="H980" i="1" s="1"/>
  <c r="I715" i="1"/>
  <c r="I712" i="1" s="1"/>
  <c r="I23" i="1" s="1"/>
  <c r="J714" i="1"/>
  <c r="H715" i="1" s="1"/>
  <c r="H712" i="1" s="1"/>
  <c r="E25" i="1" l="1"/>
  <c r="E23" i="1"/>
  <c r="E27" i="1"/>
  <c r="I667" i="1"/>
  <c r="J666" i="1"/>
  <c r="H667" i="1" s="1"/>
  <c r="I663" i="1"/>
  <c r="J662" i="1"/>
  <c r="H663" i="1" s="1"/>
  <c r="I659" i="1"/>
  <c r="J658" i="1"/>
  <c r="H659" i="1" s="1"/>
  <c r="I655" i="1"/>
  <c r="J654" i="1"/>
  <c r="H655" i="1" s="1"/>
  <c r="I651" i="1"/>
  <c r="J650" i="1"/>
  <c r="H651" i="1" s="1"/>
  <c r="I647" i="1"/>
  <c r="J646" i="1"/>
  <c r="H647" i="1" s="1"/>
  <c r="I643" i="1"/>
  <c r="J642" i="1"/>
  <c r="H643" i="1" s="1"/>
  <c r="I639" i="1"/>
  <c r="J638" i="1"/>
  <c r="H639" i="1" s="1"/>
  <c r="I635" i="1"/>
  <c r="J634" i="1"/>
  <c r="H635" i="1" s="1"/>
  <c r="I631" i="1"/>
  <c r="J630" i="1"/>
  <c r="H631" i="1" s="1"/>
  <c r="I627" i="1"/>
  <c r="J626" i="1"/>
  <c r="H627" i="1" s="1"/>
  <c r="I623" i="1"/>
  <c r="J622" i="1"/>
  <c r="H623" i="1" s="1"/>
  <c r="I619" i="1"/>
  <c r="J618" i="1"/>
  <c r="H619" i="1" s="1"/>
  <c r="I615" i="1"/>
  <c r="J614" i="1"/>
  <c r="H615" i="1" s="1"/>
  <c r="I611" i="1"/>
  <c r="J610" i="1"/>
  <c r="H611" i="1" s="1"/>
  <c r="I607" i="1"/>
  <c r="J606" i="1"/>
  <c r="H607" i="1" s="1"/>
  <c r="I603" i="1"/>
  <c r="J602" i="1"/>
  <c r="H603" i="1" s="1"/>
  <c r="I599" i="1"/>
  <c r="J598" i="1"/>
  <c r="H599" i="1" s="1"/>
  <c r="I595" i="1"/>
  <c r="J594" i="1"/>
  <c r="H595" i="1" s="1"/>
  <c r="I591" i="1"/>
  <c r="J590" i="1"/>
  <c r="H591" i="1" s="1"/>
  <c r="I587" i="1"/>
  <c r="J586" i="1"/>
  <c r="H587" i="1" s="1"/>
  <c r="I583" i="1"/>
  <c r="J582" i="1"/>
  <c r="H583" i="1" s="1"/>
  <c r="I579" i="1"/>
  <c r="J578" i="1"/>
  <c r="H579" i="1" s="1"/>
  <c r="I575" i="1"/>
  <c r="J574" i="1"/>
  <c r="H575" i="1" s="1"/>
  <c r="I571" i="1"/>
  <c r="J570" i="1"/>
  <c r="H571" i="1" s="1"/>
  <c r="I567" i="1"/>
  <c r="J566" i="1"/>
  <c r="H567" i="1" s="1"/>
  <c r="I563" i="1"/>
  <c r="J562" i="1"/>
  <c r="H563" i="1" s="1"/>
  <c r="I559" i="1"/>
  <c r="J558" i="1"/>
  <c r="H559" i="1" s="1"/>
  <c r="I555" i="1"/>
  <c r="J554" i="1"/>
  <c r="H555" i="1" s="1"/>
  <c r="I551" i="1"/>
  <c r="J550" i="1"/>
  <c r="H551" i="1" s="1"/>
  <c r="I547" i="1"/>
  <c r="J546" i="1"/>
  <c r="H547" i="1" s="1"/>
  <c r="I543" i="1"/>
  <c r="J542" i="1"/>
  <c r="H543" i="1" s="1"/>
  <c r="I539" i="1"/>
  <c r="J538" i="1"/>
  <c r="H539" i="1" s="1"/>
  <c r="I535" i="1"/>
  <c r="J534" i="1"/>
  <c r="H535" i="1" s="1"/>
  <c r="I531" i="1"/>
  <c r="J530" i="1"/>
  <c r="H531" i="1" s="1"/>
  <c r="I527" i="1"/>
  <c r="J526" i="1"/>
  <c r="H527" i="1" s="1"/>
  <c r="I523" i="1"/>
  <c r="J522" i="1"/>
  <c r="H523" i="1" s="1"/>
  <c r="I519" i="1"/>
  <c r="J518" i="1"/>
  <c r="H519" i="1" s="1"/>
  <c r="I515" i="1"/>
  <c r="J514" i="1"/>
  <c r="H515" i="1" s="1"/>
  <c r="I511" i="1"/>
  <c r="J510" i="1"/>
  <c r="H511" i="1" s="1"/>
  <c r="I507" i="1"/>
  <c r="J506" i="1"/>
  <c r="H507" i="1" s="1"/>
  <c r="I503" i="1"/>
  <c r="J502" i="1"/>
  <c r="H503" i="1" s="1"/>
  <c r="I499" i="1"/>
  <c r="J498" i="1"/>
  <c r="H499" i="1" s="1"/>
  <c r="I495" i="1"/>
  <c r="J494" i="1"/>
  <c r="H495" i="1" s="1"/>
  <c r="I491" i="1"/>
  <c r="J490" i="1"/>
  <c r="H491" i="1" s="1"/>
  <c r="I487" i="1"/>
  <c r="J486" i="1"/>
  <c r="H487" i="1" s="1"/>
  <c r="I483" i="1"/>
  <c r="J482" i="1"/>
  <c r="H483" i="1" s="1"/>
  <c r="I479" i="1"/>
  <c r="J478" i="1"/>
  <c r="H479" i="1" s="1"/>
  <c r="I475" i="1"/>
  <c r="J474" i="1"/>
  <c r="H475" i="1" s="1"/>
  <c r="I471" i="1"/>
  <c r="J470" i="1"/>
  <c r="H471" i="1" s="1"/>
  <c r="I467" i="1"/>
  <c r="J466" i="1"/>
  <c r="H467" i="1" s="1"/>
  <c r="I463" i="1"/>
  <c r="J462" i="1"/>
  <c r="H463" i="1" s="1"/>
  <c r="I459" i="1"/>
  <c r="J458" i="1"/>
  <c r="H459" i="1" s="1"/>
  <c r="I455" i="1"/>
  <c r="J454" i="1"/>
  <c r="H455" i="1" s="1"/>
  <c r="I451" i="1"/>
  <c r="J450" i="1"/>
  <c r="H451" i="1" s="1"/>
  <c r="I447" i="1"/>
  <c r="J446" i="1"/>
  <c r="H447" i="1" s="1"/>
  <c r="I443" i="1"/>
  <c r="J442" i="1"/>
  <c r="H443" i="1" s="1"/>
  <c r="I439" i="1"/>
  <c r="J438" i="1"/>
  <c r="H439" i="1" s="1"/>
  <c r="I435" i="1"/>
  <c r="J434" i="1"/>
  <c r="H435" i="1" s="1"/>
  <c r="I431" i="1"/>
  <c r="J430" i="1"/>
  <c r="H431" i="1" s="1"/>
  <c r="I427" i="1"/>
  <c r="J426" i="1"/>
  <c r="H427" i="1" s="1"/>
  <c r="I423" i="1"/>
  <c r="J422" i="1"/>
  <c r="H423" i="1" s="1"/>
  <c r="I419" i="1"/>
  <c r="J418" i="1"/>
  <c r="H419" i="1" s="1"/>
  <c r="I415" i="1"/>
  <c r="J414" i="1"/>
  <c r="H415" i="1" s="1"/>
  <c r="I411" i="1"/>
  <c r="J410" i="1"/>
  <c r="H411" i="1" s="1"/>
  <c r="I407" i="1"/>
  <c r="J406" i="1"/>
  <c r="H407" i="1" s="1"/>
  <c r="I403" i="1"/>
  <c r="J402" i="1"/>
  <c r="H403" i="1" s="1"/>
  <c r="I399" i="1"/>
  <c r="J398" i="1"/>
  <c r="H399" i="1" s="1"/>
  <c r="I395" i="1"/>
  <c r="J394" i="1"/>
  <c r="H395" i="1" s="1"/>
  <c r="I391" i="1"/>
  <c r="J390" i="1"/>
  <c r="H391" i="1" s="1"/>
  <c r="I387" i="1"/>
  <c r="J386" i="1"/>
  <c r="H387" i="1" s="1"/>
  <c r="I383" i="1"/>
  <c r="J382" i="1"/>
  <c r="H383" i="1" s="1"/>
  <c r="I379" i="1"/>
  <c r="J378" i="1"/>
  <c r="H379" i="1" s="1"/>
  <c r="I375" i="1"/>
  <c r="J374" i="1"/>
  <c r="H375" i="1" s="1"/>
  <c r="I371" i="1"/>
  <c r="J370" i="1"/>
  <c r="H371" i="1" s="1"/>
  <c r="I367" i="1"/>
  <c r="J366" i="1"/>
  <c r="H367" i="1" s="1"/>
  <c r="I363" i="1"/>
  <c r="J362" i="1"/>
  <c r="H363" i="1" s="1"/>
  <c r="I359" i="1"/>
  <c r="J358" i="1"/>
  <c r="H359" i="1" s="1"/>
  <c r="I355" i="1"/>
  <c r="J354" i="1"/>
  <c r="H355" i="1" s="1"/>
  <c r="I351" i="1"/>
  <c r="J350" i="1"/>
  <c r="H351" i="1" s="1"/>
  <c r="I347" i="1"/>
  <c r="J346" i="1"/>
  <c r="H347" i="1" s="1"/>
  <c r="I343" i="1"/>
  <c r="J342" i="1"/>
  <c r="H343" i="1" s="1"/>
  <c r="I339" i="1"/>
  <c r="J338" i="1"/>
  <c r="H339" i="1" s="1"/>
  <c r="I335" i="1"/>
  <c r="J334" i="1"/>
  <c r="H335" i="1" s="1"/>
  <c r="I331" i="1"/>
  <c r="J330" i="1"/>
  <c r="H331" i="1" s="1"/>
  <c r="I327" i="1"/>
  <c r="J326" i="1"/>
  <c r="H327" i="1" s="1"/>
  <c r="I323" i="1"/>
  <c r="J322" i="1"/>
  <c r="H323" i="1" s="1"/>
  <c r="I319" i="1"/>
  <c r="J318" i="1"/>
  <c r="H319" i="1" s="1"/>
  <c r="I315" i="1"/>
  <c r="J314" i="1"/>
  <c r="H315" i="1" s="1"/>
  <c r="I311" i="1"/>
  <c r="J310" i="1"/>
  <c r="H311" i="1" s="1"/>
  <c r="I307" i="1"/>
  <c r="J306" i="1"/>
  <c r="H307" i="1" s="1"/>
  <c r="I303" i="1"/>
  <c r="J302" i="1"/>
  <c r="H303" i="1" s="1"/>
  <c r="I299" i="1"/>
  <c r="J298" i="1"/>
  <c r="H299" i="1" s="1"/>
  <c r="I295" i="1"/>
  <c r="J294" i="1"/>
  <c r="H295" i="1" s="1"/>
  <c r="I291" i="1"/>
  <c r="J290" i="1"/>
  <c r="H291" i="1" s="1"/>
  <c r="I287" i="1"/>
  <c r="J286" i="1"/>
  <c r="H287" i="1" s="1"/>
  <c r="I283" i="1"/>
  <c r="J282" i="1"/>
  <c r="H283" i="1" s="1"/>
  <c r="I279" i="1"/>
  <c r="J278" i="1"/>
  <c r="H279" i="1" s="1"/>
  <c r="I275" i="1"/>
  <c r="J274" i="1"/>
  <c r="H275" i="1" s="1"/>
  <c r="I271" i="1"/>
  <c r="J270" i="1"/>
  <c r="H271" i="1" s="1"/>
  <c r="I267" i="1"/>
  <c r="J266" i="1"/>
  <c r="H267" i="1" s="1"/>
  <c r="I263" i="1"/>
  <c r="J262" i="1"/>
  <c r="H263" i="1" s="1"/>
  <c r="I259" i="1"/>
  <c r="J258" i="1"/>
  <c r="H259" i="1" s="1"/>
  <c r="I255" i="1"/>
  <c r="J254" i="1"/>
  <c r="H255" i="1" s="1"/>
  <c r="I251" i="1"/>
  <c r="J250" i="1"/>
  <c r="H251" i="1" s="1"/>
  <c r="I247" i="1"/>
  <c r="J246" i="1"/>
  <c r="H247" i="1" s="1"/>
  <c r="I243" i="1"/>
  <c r="J242" i="1"/>
  <c r="H243" i="1" s="1"/>
  <c r="I239" i="1"/>
  <c r="J238" i="1"/>
  <c r="H239" i="1" s="1"/>
  <c r="I235" i="1"/>
  <c r="J234" i="1"/>
  <c r="H235" i="1" s="1"/>
  <c r="I231" i="1"/>
  <c r="J230" i="1"/>
  <c r="H231" i="1" s="1"/>
  <c r="I227" i="1"/>
  <c r="J226" i="1"/>
  <c r="H227" i="1" s="1"/>
  <c r="I223" i="1"/>
  <c r="J222" i="1"/>
  <c r="H223" i="1" s="1"/>
  <c r="I219" i="1"/>
  <c r="J218" i="1"/>
  <c r="H219" i="1" s="1"/>
  <c r="I215" i="1"/>
  <c r="J214" i="1"/>
  <c r="H215" i="1" s="1"/>
  <c r="I211" i="1"/>
  <c r="J210" i="1"/>
  <c r="H211" i="1" s="1"/>
  <c r="I207" i="1"/>
  <c r="J206" i="1"/>
  <c r="H207" i="1" s="1"/>
  <c r="I203" i="1"/>
  <c r="J202" i="1"/>
  <c r="H203" i="1" s="1"/>
  <c r="I199" i="1"/>
  <c r="J198" i="1"/>
  <c r="H199" i="1" s="1"/>
  <c r="I195" i="1" l="1"/>
  <c r="J194" i="1"/>
  <c r="H195" i="1" s="1"/>
  <c r="I191" i="1"/>
  <c r="J190" i="1"/>
  <c r="H191" i="1" s="1"/>
  <c r="I187" i="1"/>
  <c r="J186" i="1"/>
  <c r="H187" i="1" s="1"/>
  <c r="I183" i="1"/>
  <c r="J182" i="1"/>
  <c r="H183" i="1" s="1"/>
  <c r="J670" i="1"/>
  <c r="H671" i="1" s="1"/>
  <c r="I671" i="1"/>
  <c r="I179" i="1"/>
  <c r="J178" i="1"/>
  <c r="H179" i="1" s="1"/>
  <c r="I175" i="1"/>
  <c r="J174" i="1"/>
  <c r="H175" i="1" s="1"/>
  <c r="I121" i="1"/>
  <c r="I165" i="1"/>
  <c r="J164" i="1"/>
  <c r="H165" i="1" s="1"/>
  <c r="I161" i="1"/>
  <c r="J160" i="1"/>
  <c r="H161" i="1" s="1"/>
  <c r="I157" i="1"/>
  <c r="J156" i="1"/>
  <c r="H157" i="1" s="1"/>
  <c r="I153" i="1"/>
  <c r="J152" i="1"/>
  <c r="H153" i="1" s="1"/>
  <c r="I149" i="1"/>
  <c r="J148" i="1"/>
  <c r="H149" i="1" s="1"/>
  <c r="I145" i="1"/>
  <c r="J144" i="1"/>
  <c r="H145" i="1" s="1"/>
  <c r="I141" i="1"/>
  <c r="J140" i="1"/>
  <c r="H141" i="1" s="1"/>
  <c r="I137" i="1"/>
  <c r="J136" i="1"/>
  <c r="H137" i="1" s="1"/>
  <c r="I133" i="1"/>
  <c r="J132" i="1"/>
  <c r="H133" i="1" s="1"/>
  <c r="I129" i="1"/>
  <c r="J128" i="1"/>
  <c r="H129" i="1" s="1"/>
  <c r="I125" i="1"/>
  <c r="J124" i="1"/>
  <c r="H125" i="1" s="1"/>
  <c r="J120" i="1"/>
  <c r="H121" i="1" s="1"/>
  <c r="I117" i="1"/>
  <c r="J116" i="1"/>
  <c r="H117" i="1" s="1"/>
  <c r="I113" i="1"/>
  <c r="J112" i="1"/>
  <c r="H113" i="1" s="1"/>
  <c r="I109" i="1"/>
  <c r="J108" i="1"/>
  <c r="H109" i="1" s="1"/>
  <c r="I105" i="1"/>
  <c r="J104" i="1"/>
  <c r="H105" i="1" s="1"/>
  <c r="I101" i="1"/>
  <c r="J100" i="1"/>
  <c r="H101" i="1" s="1"/>
  <c r="I97" i="1" l="1"/>
  <c r="J96" i="1"/>
  <c r="H97" i="1" s="1"/>
  <c r="I93" i="1"/>
  <c r="J92" i="1"/>
  <c r="H93" i="1" s="1"/>
  <c r="I89" i="1"/>
  <c r="J88" i="1"/>
  <c r="H89" i="1" s="1"/>
  <c r="I86" i="1" l="1"/>
  <c r="I20" i="1" s="1"/>
  <c r="E20" i="1" s="1"/>
  <c r="H86" i="1"/>
  <c r="J60" i="1"/>
  <c r="H61" i="1" s="1"/>
  <c r="J988" i="1"/>
  <c r="H989" i="1" s="1"/>
  <c r="H986" i="1" s="1"/>
  <c r="I989" i="1"/>
  <c r="I986" i="1" s="1"/>
  <c r="I28" i="1" s="1"/>
  <c r="E28" i="1" s="1"/>
  <c r="J708" i="1"/>
  <c r="H709" i="1" s="1"/>
  <c r="H674" i="1" s="1"/>
  <c r="I709" i="1"/>
  <c r="I674" i="1" s="1"/>
  <c r="I22" i="1" s="1"/>
  <c r="E22" i="1" s="1"/>
  <c r="J170" i="1"/>
  <c r="H171" i="1" s="1"/>
  <c r="H168" i="1" s="1"/>
  <c r="I171" i="1"/>
  <c r="I168" i="1" s="1"/>
  <c r="I21" i="1" s="1"/>
  <c r="J74" i="1"/>
  <c r="H75" i="1" s="1"/>
  <c r="I75" i="1"/>
  <c r="J78" i="1"/>
  <c r="H79" i="1" s="1"/>
  <c r="I79" i="1"/>
  <c r="J82" i="1"/>
  <c r="H83" i="1" s="1"/>
  <c r="I83" i="1"/>
  <c r="I72" i="1" s="1"/>
  <c r="J64" i="1"/>
  <c r="H65" i="1" s="1"/>
  <c r="J68" i="1"/>
  <c r="H69" i="1" s="1"/>
  <c r="I61" i="1"/>
  <c r="I65" i="1"/>
  <c r="I69" i="1"/>
  <c r="I58" i="1" s="1"/>
  <c r="E21" i="1" l="1"/>
  <c r="H58" i="1"/>
  <c r="H72" i="1"/>
  <c r="I19" i="1"/>
  <c r="E19" i="1" s="1"/>
  <c r="I18" i="1"/>
  <c r="E18" i="1" s="1"/>
  <c r="E29" i="1" l="1"/>
  <c r="I29" i="1" s="1"/>
</calcChain>
</file>

<file path=xl/sharedStrings.xml><?xml version="1.0" encoding="utf-8"?>
<sst xmlns="http://schemas.openxmlformats.org/spreadsheetml/2006/main" count="1820" uniqueCount="557">
  <si>
    <t>CAPÍTULO 1</t>
  </si>
  <si>
    <t>Partida</t>
  </si>
  <si>
    <t>Precio Unitario</t>
  </si>
  <si>
    <t>Medición</t>
  </si>
  <si>
    <t>Importe</t>
  </si>
  <si>
    <t>m</t>
  </si>
  <si>
    <t>Ud.</t>
  </si>
  <si>
    <t>CAPÍTULO 2</t>
  </si>
  <si>
    <t>CAPÍTULO 3</t>
  </si>
  <si>
    <t>CAPÍTULO 5</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</si>
  <si>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</si>
  <si>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</si>
  <si>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</si>
  <si>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</si>
  <si>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</si>
  <si>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</si>
  <si>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</si>
  <si>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</si>
  <si>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</si>
  <si>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</si>
  <si>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</si>
  <si>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</si>
  <si>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</si>
  <si>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</si>
  <si>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</si>
  <si>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</si>
  <si>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</si>
  <si>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</si>
  <si>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</si>
  <si>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</si>
  <si>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</si>
  <si>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</si>
  <si>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</si>
  <si>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</si>
  <si>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</si>
  <si>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</si>
  <si>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</si>
  <si>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001</t>
  </si>
  <si>
    <t>002</t>
  </si>
  <si>
    <t>003</t>
  </si>
  <si>
    <t>004</t>
  </si>
  <si>
    <t>005</t>
  </si>
  <si>
    <t>006</t>
  </si>
  <si>
    <t>016</t>
  </si>
  <si>
    <t>017</t>
  </si>
  <si>
    <t>018</t>
  </si>
  <si>
    <t>019</t>
  </si>
  <si>
    <t>ACTIVIDADES PREVIAS</t>
  </si>
  <si>
    <t xml:space="preserve">Seguridad y salud     </t>
  </si>
  <si>
    <t>Partida alzada de abono íntegro. Incluye todos los trabajos relacionados con la seguridad y salud durante la ejecución de las obras</t>
  </si>
  <si>
    <t>Partida alzada de abono íntegro. Incluye la realización de todas las actividades previas en campo necesarias para llevar a cabo los trabajos descritos en este documento, incluyendo las labores de verificación de rutados, interferencias, ubicación de compuertas, rejillas y soportes, interferencias, etc.</t>
  </si>
  <si>
    <t>Actividades previas</t>
  </si>
  <si>
    <t>Redacción y entrega de la documentación previa</t>
  </si>
  <si>
    <t>Partida alzada de abono íntegro. Incluye la realización y entrega de programa detallado, PPI, índice de dossier final, plan de calidad y medio ambiente, plan de seguridad y salud, plan de gestión de residuos, certificados de materiales y de personal, hojas de datos de equipos, lista de materiales, planos, procedimientos y otros documentos solicitados por Enresa.</t>
  </si>
  <si>
    <t>Implantación en obra.</t>
  </si>
  <si>
    <t>Partida alzada de abono íntegro. Incluye todos los costes asociados al establecimiento y la gestión del alta del contratista y su personal en la central nuclear, incluyendo cursos de acceso, formación específica (PR, PRL, seguridad), reconocimientos médicos, etc.</t>
  </si>
  <si>
    <t>MONTAJE DE UNIDADES DE EXTRACCIÓN Y FILTRACIÓN</t>
  </si>
  <si>
    <t>Incluye la ejecución del trabajo in situ por soldador cualificado de acuerdo a ASME AG-1 y de acuerdo a procedimiento de suministrador. Técnica FCAW. También incluye la verificación de la soldadura mediante inspección visual de acuerdo a procedimiento de suministrador, con emisión de informe.</t>
  </si>
  <si>
    <t>Soldadura de Módulos (Filtros y Ventilación) de las Unidades</t>
  </si>
  <si>
    <t>PA</t>
  </si>
  <si>
    <t>Ejecución de trabajos de montaje</t>
  </si>
  <si>
    <t>Partida alzada de abono íntegro. Incluye la mano de obra para la ejecución de los trabajos, la cual será realizada de acuerdo a los procedimientos y bajo la supervisión del suministrador. Incluídos los trabajos necesarios de transporte e izado hasta su posición final de las dos unidades de extracción-filtración.</t>
  </si>
  <si>
    <t>Suministro pernos de anclaje Hilti HST-HCR M12</t>
  </si>
  <si>
    <t>Incluye el suministro de los pernos de anclaje para fijación de las unidades a la bancada de hormigón del Edificio SBGT. La mano de obra para la instalación está contemplada en anterior unidad de obra.</t>
  </si>
  <si>
    <t>CAP.1 - Actividades Previas</t>
  </si>
  <si>
    <t>CAP.2 - Montaje de las unidades de extracción y filtración</t>
  </si>
  <si>
    <t>CAP.3 - Trabajos de Adecuación de instalaciones y resolución de interferencias</t>
  </si>
  <si>
    <t>CAP.4 - Suministro y montaje de la red de conductos de ventilación y elem. especiales</t>
  </si>
  <si>
    <t>CAP.5 - Suministro y montaje de equipos de ventilación</t>
  </si>
  <si>
    <t>CAP.6 - Trabajos y modificaciones eléctricas</t>
  </si>
  <si>
    <t>CAP.7 - Trabajos y modificaciones en la instrumentaci´´on y control del sistema</t>
  </si>
  <si>
    <t>CAP.8 - Realización de pruebas</t>
  </si>
  <si>
    <t>CAP.9 - Gestión de resíduos</t>
  </si>
  <si>
    <t>CAP.11 - Control de Calidad y documentación final de obra</t>
  </si>
  <si>
    <t>CAP.10 - Seguridad y Salud</t>
  </si>
  <si>
    <t>PROYECTO DE OBRAS DE MODIFICACIÓN DEL SISTEMA HVAC DEL EDIFICIO DE TURBINA EN LA CENTRAL NUCLEAR SANTA MARÍA DE GAROÑA</t>
  </si>
  <si>
    <t>TRABAJOS DE ADECUACIÓN DE INSTALACIONES Y RESOLUCIÓN DE INTERFERENCIAS</t>
  </si>
  <si>
    <t>007</t>
  </si>
  <si>
    <t>Kg</t>
  </si>
  <si>
    <t>Suministro e instalación de estructuras metálicas de escaleras</t>
  </si>
  <si>
    <t>Acero UNE-EN 10025 S275JR, formada por piezas simples de perfiles laminados en caliente de las series IPN, IPE, UPN, HEA, HEB o HEM, acabado con imprimación antioxidante, con uniones soldadas en obra. Incluyendo las soldaduras, los cortes, los despuntes, las piezas especiales, los casquillos y los elementos auxiliares de montaje. Incluye igualmente los elementos de anclaje mecánicos para fijar la escalera.</t>
  </si>
  <si>
    <t>Suministro e instalación de estructuras  en barandillas de escalera, rampas, pasarelas y plataformas de trabajo.</t>
  </si>
  <si>
    <t>008</t>
  </si>
  <si>
    <t>Acero UNE-EN 10025 S275JR, en barandillas de escalera, rampas, pasarelas y plataformas de trabajo, con piezas simples de perfiles laminados en caliente L, LD, T, redondo, cuadrado, rectangular o pletina, acabado con imprimación antioxidante, con uniones soldadas en obra. Incluyendo las soldaduras, los cortes, los despuntes, las piezas especiales, los casquillos y los elementos auxiliares de montaje.</t>
  </si>
  <si>
    <t>009</t>
  </si>
  <si>
    <t>m²</t>
  </si>
  <si>
    <t>CAPÍTULO 4</t>
  </si>
  <si>
    <t>010</t>
  </si>
  <si>
    <t>011</t>
  </si>
  <si>
    <t>012</t>
  </si>
  <si>
    <t>013</t>
  </si>
  <si>
    <t>014</t>
  </si>
  <si>
    <t>015</t>
  </si>
  <si>
    <t>020</t>
  </si>
  <si>
    <t>021</t>
  </si>
  <si>
    <t>022</t>
  </si>
  <si>
    <t>023</t>
  </si>
  <si>
    <t>024</t>
  </si>
  <si>
    <t>025</t>
  </si>
  <si>
    <t>026</t>
  </si>
  <si>
    <t>Suministro e instalación de pavimento de rejilla electrosoldada en peldaños y plataformas</t>
  </si>
  <si>
    <t>Para la formación de peldañeado y plataforma de trabajo se empleará la rejilla electrosoldada antideslizante, de 34x38 mm de paso de malla, acabado galvanizado en caliente, realizada con pletinas portantes de acero laminado UNE-EN 10025 S235JR, en perfil plano laminado en caliente, de 35x5 mm, separadas 34 mm entre sí, separadores de varilla cuadrada retorcida, de acero con bajo contenido en carbono UNE-EN ISO 16120-2 C4D, de 5 mm de lado, separados 38 mm entre sí y marco de acero laminado UNE-EN 10025 S235JR, en perfil omega laminado en caliente, de 35x5 mm, fijado con piezas de sujeción, para plataforma de trabajo. Incluye los cortes, las piezas especiales y las piezas de sujeción.</t>
  </si>
  <si>
    <t>Suministro e instalación de barandilla de seguridad en entreplanta Edificio SBGT</t>
  </si>
  <si>
    <t>Acero UNE-EN 10025 S275JR, con piezas simples de perfiles laminados en caliente L, LD, T, redondo, cuadrado, rectangular o pletina, acabado con imprimación antioxidante, con uniones soldadas en obra. Incluyendo las soldaduras, los cortes, los despuntes, las piezas especiales, los casquillos y los elementos auxiliares de montaje.</t>
  </si>
  <si>
    <t>Adecuación de barandilla de seguridad de la cubierta del SBGT.</t>
  </si>
  <si>
    <t>Partida alzada de abono íntegro. Incluye la realización de todas las actividades para modificar la barandilla y generar una puerta de 700 mm de anchura para control de acceso. Incluye todos los materiales y elementos auxiliares necesarios para la ejecución, como lo son bisagras, candado, etc.</t>
  </si>
  <si>
    <t>Retirada de componentes de los equipos de refrigeración HVH-40/51 de la POT</t>
  </si>
  <si>
    <t>Partida alzada de abono íntegro. Incluye la mano de obra para la ejecución de los trabajos y la ubicación del material retirado de la forma y en el lugar en el que indique Enresa. Incluido el alquiler de los medios de elevación precisos para la realización de los trabajos.</t>
  </si>
  <si>
    <t>Retirada de conducto flexible unido a conducto extracción Taller Caliente en la POT</t>
  </si>
  <si>
    <t>Partida alzada de abono íntegro. Incluye suministro y colocación de tapa ciega en hueco. Incluye la mano de obra para la ejecución de los trabajos y la ubicación del material retirado de la forma y en el lugar en el que indique Enresa. Incluido el alquiler de los medios de elevación precisos para la realización de los trabajos.</t>
  </si>
  <si>
    <t>Retirada de material de andamiaje ubicado en zona noreste de la Planta de Operación de Turbina</t>
  </si>
  <si>
    <t>Partida alzada de abono íntegro. Incluye la mano de obra para la ejecución de los trabajos y la ubicación del material retirado de la forma y en el lugar en el que indique Enresa</t>
  </si>
  <si>
    <t>Corte y retirada de líneas en descargo en esquina noreste Planta de Operación de Turbina</t>
  </si>
  <si>
    <t>Partida alzada de abono íntegro. Incluye la mano de obra para la ejecución de los trabajos y la ubicación del material retirado de la forma y en el lugar en el que indique Enresa. También incluye suministro y colocación de tapas ciegas en tuberías cortadas</t>
  </si>
  <si>
    <t>Modificación de soporte tubería 4" Sistema PCI ubicado en la POT</t>
  </si>
  <si>
    <t>Incluye el material y la mano de obra para fabricar y modificar soporte</t>
  </si>
  <si>
    <t>Retirada de equipo refrigeración HVU-1 de la Planta de Operación de Turbina</t>
  </si>
  <si>
    <t>Partida alzada de abono íntegro. Incluye la mano de obra para la ejecución de los trabajos y la ubicación del material retirado de la forma y en el lugar en el que indique Enresa. También incluye suministro y colocación de tapas ciegas en tuberías cortadas. Incluido el alquiler de los medios de elevación precisos para la realización de los trabajos.</t>
  </si>
  <si>
    <t>Sellado de HATCH-T-2-20 en área Calentadores de Alta (T2.01.01, elev.517) tras pasar conducto a su través que comunica con área Calentadores de Baja (T1.06.01 elev. 512,20)</t>
  </si>
  <si>
    <t>Se realizará el sellado 22.04.40/370 de acuerdo a procedimiento 062-PC-GR-1193. Incluye el material y la mano de obra para realizar el trabajo</t>
  </si>
  <si>
    <t>Retirada de conducto de ventilación 1525 x 1170 mm en Planta de Operación de Turbina</t>
  </si>
  <si>
    <t>Partida alzada de abono íntegro. Incluye la mano de obra para la ejecución de los trabajos y la ubicación del material retirado de la forma y en el lugar en el que indique Enresa. Incluye el suministro e instalación de chapa ciega 1525 x 1170 para tapado de hueco y retirada actual compuerta FD-2. No incluye el alquiler de plataforma elevadora ya que este trabajo será realizado en paralelo con la instalación de conductos en la POT, para lo cual ya es necesaria plataforma y se evaluará en capítulo correspondiente.</t>
  </si>
  <si>
    <t>Sellado de PNT-T.3.012 en Planta de Operación de Turbina tras pasar conducto a su través que conecta con unidad VTL-HVE-122B</t>
  </si>
  <si>
    <t>Se realizará el sellado 22.04.40/370 de acuerdo a procedimiento 062-PC-GR-1193. Incluye el material y la mano de obra para realizar el trabajoSe realizará el sellado 22.04.40/370 de acuerdo a procedimiento 062-PC-GR-1193. Incluye el material y la mano de obra para realizar el trabajo</t>
  </si>
  <si>
    <t>Realización y sellado de penetración PNT-T3.P06 para paso de conducto ventilación aspiración VTL-HVE-122B</t>
  </si>
  <si>
    <t>Perforación por vía húmeda en muro de hormigón macizo hasta una profundidad 35 cm para el paso de conducto 1267 x 1267, realizada con perforadora con corona diamantada, para el paso de instalaciones. Incluye sellado estructural de acuerdo a 22.04.40/362 procedimiento 062-PC-GR-1193</t>
  </si>
  <si>
    <t>Realización y sellado de penetración PNT-T3.P07 para paso de conducto ventilación aspiración VTL-HVE-122A y conduit eléctrico</t>
  </si>
  <si>
    <t>Perforación por vía húmeda en muro de hormigón macizo hasta una profundidad 35 cm para el paso de conducto 1267 x 1267 + adicionalmente otra penetración de 1", realizada con perforadora con corona diamantada, para el paso de instalaciones. Incluye sellado estructural de acuerdo a 22.04.40/362 procedimiento 062-PC-GR-1193</t>
  </si>
  <si>
    <t>Realización de penetración PNT-R.3.A24 para paso de cables</t>
  </si>
  <si>
    <t>Perforación por vía húmeda en muro de hormigón macizo, hasta 152 mm de diámetro, hasta una profundidad máxima de 35 cm, realizada con perforadora con corona diamantada, para el paso de instalaciones. Incluye sellado estructural de acuerdo a 22.04.40/363 procedimiento 062-PC-GR-1193</t>
  </si>
  <si>
    <t>Realización de penetración PNT-E.1.A02 para paso de cables y tubing</t>
  </si>
  <si>
    <t>Perforación por vía húmeda en muro de hormigón macizo, hasta 112 mm de diámetro, hasta una profundidad máxima de 35 cm, realizada con perforadora con corona diamantada, para el paso de instalaciones. Incluye sellado estructural de acuerdo a 22.04.40/369 procedimiento 062-PC-GR-1193</t>
  </si>
  <si>
    <t>Instalación de estructuras metálicas de soportación pasamuros</t>
  </si>
  <si>
    <t>Incluye el suministro e instalación de materiales, la ejecución de 7 penetraciones pasantes de 17 mm y la instalación de la estructura</t>
  </si>
  <si>
    <t>Suministro e instalación de puertos de inyección de agente de prueba para la realización de las pruebas de eficiencia de los filtros HEPA de las unidades VTL-HVE-122A/B</t>
  </si>
  <si>
    <t xml:space="preserve">Precio </t>
  </si>
  <si>
    <t xml:space="preserve"> SUMINISTRO Y MONTAJE DE LA RED DE CONDUCTOS DE VENTILACIÓN Y ELEMENTOS ESPECIALES</t>
  </si>
  <si>
    <t>027</t>
  </si>
  <si>
    <t>028</t>
  </si>
  <si>
    <t>029</t>
  </si>
  <si>
    <t>030</t>
  </si>
  <si>
    <t>031</t>
  </si>
  <si>
    <t>032</t>
  </si>
  <si>
    <t>033</t>
  </si>
  <si>
    <t>Suministro y montaje de conducto 450 x 400 mm. en chapa de acero galvanizado ASTM A653/A653M, de espesor 2 mm, unión mediante brida angular de dimensiones mínimas 30 x 30 x 3,5 mm sin refuerzos. Unión longitudinal soldada</t>
  </si>
  <si>
    <t>Los conductos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</si>
  <si>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pieza de transición de 450 x 400 a 550 x 550 mm en chapa de acero galvanizado ASTM A653/A653M, de espesor 2 mm y unión mediante brida angular de dimensiones mínimas 30 x 30 x 3,5 mm. Unión longitudinal soldada</t>
  </si>
  <si>
    <t>Las piezas de transición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</si>
  <si>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conducto 550 x 550 mm. en chapa de acero galvanizado ASTM A653/A653M, de espesor 2 mm, unión mediante brida angular de dimensiones mínimas 30 x 30 x 3,5 mm sin refuerzos. Unión longitudinal soldada</t>
  </si>
  <si>
    <t>Los conductos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</si>
  <si>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pieza de transición de 550 x 550 a 700 x 600 mm en chapa de acero galvanizado ASTM A653/A653M, de espesor 2 mm y unión mediante brida angular de dimensiones mínimas 30 x 30 x 3,5 mm en un lado y 40 x 40 x 3,5 mm en otro. Unión longitudinal soldada</t>
  </si>
  <si>
    <t>Suministro y montaje de pieza de transición de 550 x 550 a 750 x 700 mm en chapa de acero galvanizado ASTM A653/A653M, de espesor 2 mm y unión mediante brida angular de dimensiones mínimas 30 x 30 x 3,5 mm en un lado y 40 x 40 x 3,5 mm en otro. Unión longitudinal soldada</t>
  </si>
  <si>
    <t>Suministro y montaje de conducto 700 x 600 mm. en chapa de acero galvanizado ASTM A653/A653M, de espesor 2 mm, unión mediante brida angular de dimensiones mínimas 40 x 40 x 3,5 mm y refuerzos mediante angular 40 x 40 x 5 mm separados 2,4 mm como máximo. Unión longitudinal soldada</t>
  </si>
  <si>
    <t>Suministro y montaje de conducto 750 x 700 mm. en chapa de acero galvanizado ASTM A653/A653M de espesor 2 mm, unión mediante brida angular de dimensiones mínimas 40 x 40 x 6,5 mm y refuerzos mediante angular 65 x 65 x 3,5 separados 2,4 mm como máximo. Unión longitudinal soldada</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</si>
  <si>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</si>
  <si>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</si>
  <si>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</si>
  <si>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</si>
  <si>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</si>
  <si>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</si>
  <si>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</si>
  <si>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</si>
  <si>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</si>
  <si>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</si>
  <si>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</si>
  <si>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</si>
  <si>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</si>
  <si>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</si>
  <si>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</si>
  <si>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</si>
  <si>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</si>
  <si>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</si>
  <si>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</si>
  <si>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</si>
  <si>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</si>
  <si>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</si>
  <si>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</si>
  <si>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</si>
  <si>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</si>
  <si>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</si>
  <si>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</si>
  <si>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</si>
  <si>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</si>
  <si>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</si>
  <si>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</si>
  <si>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</si>
  <si>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</si>
  <si>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</si>
  <si>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</si>
  <si>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</si>
  <si>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</si>
  <si>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</si>
  <si>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</si>
  <si>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</si>
  <si>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</si>
  <si>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</si>
  <si>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</si>
  <si>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</si>
  <si>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</si>
  <si>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</si>
  <si>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</si>
  <si>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</si>
  <si>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</si>
  <si>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</si>
  <si>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</si>
  <si>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</si>
  <si>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</si>
  <si>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</si>
  <si>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</si>
  <si>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</si>
  <si>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</si>
  <si>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</si>
  <si>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</si>
  <si>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</si>
  <si>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</si>
  <si>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</si>
  <si>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</si>
  <si>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</si>
  <si>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</si>
  <si>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</si>
  <si>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</si>
  <si>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</si>
  <si>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</si>
  <si>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</si>
  <si>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</si>
  <si>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</si>
  <si>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</si>
  <si>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</si>
  <si>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</si>
  <si>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</si>
  <si>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</si>
  <si>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</si>
  <si>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</si>
  <si>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</si>
  <si>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</si>
  <si>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</si>
  <si>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</si>
  <si>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</si>
  <si>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</si>
  <si>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</si>
  <si>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</si>
  <si>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</si>
  <si>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</si>
  <si>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</si>
  <si>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</si>
  <si>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</si>
  <si>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</si>
  <si>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</si>
  <si>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</si>
  <si>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</si>
  <si>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</si>
  <si>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</si>
  <si>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</si>
  <si>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</si>
  <si>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</si>
  <si>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</si>
  <si>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</si>
  <si>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</si>
  <si>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</si>
  <si>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</si>
  <si>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</si>
  <si>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</si>
  <si>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</si>
  <si>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</si>
  <si>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</si>
  <si>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Suministro y montaje de pieza de transición de 700 x 600 a 750 x 700 mm en chapa de acero galvanizado ASTM A653/A653M, de espesor 2 mm y unión mediante brida angular de dimensiones mínimas 40 x 40 x 3,5 mm en un lado y 40 x 40 x 6,5 mm en otro. Unión longitudinal soldada</t>
  </si>
  <si>
    <t>Suministro y montaje de pieza de transición de 700 x 750 mm a 700 x 800 mm en chapa de acero galvanizado ASTM A653/A653M, de espesor 2 mm y unión mediante brida angular de dimensiones mínimas 40 x 40 x 6,5 mm. Unión longitudinal soldada</t>
  </si>
  <si>
    <t>Suministro y montaje de conducto 700 x 800 mm. en chapa de acero galvanizado ASTM A653/A653M de espesor 2 mm, unión mediante brida angular de dimensiones mínimas 40 x 40 x 6,5 mm y refuerzos mediante angular 65 x 65 x 3,5 separados 1,8 mm como máximo. Unión longitudinal soldada</t>
  </si>
  <si>
    <t>Suministro y montaje de pieza de transición de 750 x 700 mm a 750 x 950 mm en chapa de acero galvanizado ASTM A653/A653M, de espesor 2 mm y unión mediante brida angular de dimensiones mínimas 40 x 40 x 6,5 mm en un lado y 55 x 55 x 3,5 en el otro. Unión longitudinal soldada</t>
  </si>
  <si>
    <t>Suministro y montaje de pieza de transición de 700 x 800 mm a 750 x 950 mm en chapa de acero galvanizado ASTM A653/A653M, de espesor 2 mm y unión mediante brida angular de dimensiones mínimas 40 x 40 x 6,5 mm en un lado y 55 x 55 x 3,5 en el otro. Unión longitudinal soldada</t>
  </si>
  <si>
    <t>Suministro y montaje de conducto 750 x 950 mm. en chapa de acero galvanizado ASTM A653/A653M de espesor 2 mm, unión mediante brida angular de dimensiones mínimas 50 x 50 x 3,5 mm y refuerzos mediante angular 55 x 55 x 6,5 separados 1,8 mm como máximo. Unión longitudinal soldada</t>
  </si>
  <si>
    <t>Suministro y montaje de pieza de transición de 750 x 950 mm a 750 x 1050 mm en chapa de acero galvanizado ASTM A653/A653M, de espesor 2 mm y unión mediante brida angular de dimensiones mínimas 55 x 55 x 3,5 mm. Unión longitudinal soldada</t>
  </si>
  <si>
    <t>Suministro y montaje de conducto 750 x 1050 mm. en chapa de acero galvanizado ASTM A653/A653M de espesor 2 mm, unión mediante brida angular de dimensiones mínimas 50 x 50 x 3,5 mm y refuerzos mediante angular 55 x 55 x 6,5 separados 1,5 mm como máximo. Unión longitudinal soldada</t>
  </si>
  <si>
    <t>Suministro y montaje de codo de 45º de 750 x 1050 mm en chapa de acero galvanizado ASTM A653/A653M, de espesor 2 mm y unión mediante brida angular de dimensiones mínimas 55 x 55 x 3,5 mm. Unión longitudinal soldada</t>
  </si>
  <si>
    <t>Los codos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</si>
  <si>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pieza de transición de 750 x 950 mm a 750 x 1200 mm en chapa de acero galvanizado ASTM A653/A653M, de espesor 2 mm y unión mediante brida angular de dimensiones mínimas 55 x 55 x 3,5 mm. Unión longitudinal soldada</t>
  </si>
  <si>
    <t>Suministro y montaje de pieza de transición de 750 x 1050 mm a 750 x 1200 mm en chapa de acero galvanizado ASTM A653/A653M, de espesor 2 mm y unión mediante brida angular de dimensiones mínimas 55 x 55 x 3,5 mm. Unión longitudinal soldada</t>
  </si>
  <si>
    <t>Suministro y montaje de conducto 750 x 1200 mm. en chapa de acero galvanizado ASTM A653/A653M de espesor 2 mm, unión mediante brida angular de dimensiones mínimas 55 x 55 x 3,5 mm y refuerzos mediante angular 55 x 55 x 6,5 separados 1,5 mm como máximo. Unión longitudinal soldada</t>
  </si>
  <si>
    <t>Suministro y montaje de pieza de transición de 750 x 1200 mm a 750 x 1300 mm en chapa de acero galvanizado ASTM A653/A653M, de espesor 2 mm y unión mediante brida angular de dimensiones mínimas 55 x 55 x 3,5 mm. Unión longitudinal soldada</t>
  </si>
  <si>
    <t>Suministro y montaje de conducto 750 x 1300 mm. en chapa de acero galvanizado ASTM A653/A653M de espesor 2 mm, unión mediante brida angular de dimensiones mínimas 55 x 55 x 3,5 mm y refuerzos mediante angular 55 x 55 x 6,5 separados 1,2 mm como máximo. Unión longitudinal soldada</t>
  </si>
  <si>
    <t>Suministro y montaje de pieza de transición de 750 x 1200 mm a 750 x 1400 mm en chapa de acero galvanizado ASTM A653/A653M, de espesor 2 mm y unión mediante brida angular de dimensiones mínimas 55 x 55 x 3,5 mm. Unión longitudinal soldada</t>
  </si>
  <si>
    <t>Suministro y montaje de pieza de transición de 750 x 1300 mm a 750 x 1400 mm en chapa de acero galvanizado ASTM A653/A653M, de espesor 2 mm y unión mediante brida angular de dimensiones mínimas 55 x 55 x 3,5 mm. Unión longitudinal soldada</t>
  </si>
  <si>
    <t>Suministro y montaje de conducto 750 x 1400 mm. en chapa de acero galvanizado ASTM A653/A653M de espesor 2 mm, unión mediante brida angular de dimensiones mínimas 55 x 55 x 3,5 mm y refuerzos mediante angular 55 x 55 x 6,5 separados 1,2 mm como máximo. Unión longitudinal soldada</t>
  </si>
  <si>
    <t>Suministro y montaje de pieza de transición de 750 x 1400 mm a 750 x 1450 mm en chapa de acero galvanizado ASTM A653/A653M, de espesor 2 mm y unión mediante brida angular de dimensiones mínimas 55 x 55 x 3,5 mm. Unión longitudinal soldada</t>
  </si>
  <si>
    <t>Suministro y montaje de conducto 750 x 1450 mm. en chapa de acero galvanizado ASTM A653/A653M de espesor 2 mm, unión mediante brida angular de dimensiones mínimas 55 x 55 x 3,5 mm y refuerzos mediante angular 55 x 55 x 6,5 separados 1,2 mm como máximo. Unión longitudinal soldada</t>
  </si>
  <si>
    <t>Suministro y montaje de pieza de transición de 750 x 1450 mm a 750 x 1550 mm en chapa de acero galvanizado ASTM A653/A653M, de espesor 2 mm y unión mediante brida angular de dimensiones mínimas 55 x 55 x 3,5 mm a un lado y 55 x 55 x 5 mm al otro. Unión longitudinal soldada</t>
  </si>
  <si>
    <t>Suministro y montaje de conducto 750 x 1550 mm. en chapa de acero galvanizado ASTM A653/A653M de espesor 2 mm, unión mediante brida angular de dimensiones mínimas 55 x 55 x 5 mm y refuerzos mediante angular 65 x 65 x 5 separados 0,9 mm como máximo. Unión longitudinal soldada</t>
  </si>
  <si>
    <t>Suministro y montaje de codos de 45º de 750 x 1550 mm en chapa de acero galvanizado ASTM A653/A653M, de espesor 2 mm y unión mediante brida angular de dimensiones mínimas  55 x 55 x 5 mm. Unión longitudinal soldada</t>
  </si>
  <si>
    <t>Suministro y montaje de pieza de transición de 750 x 1600 mm a 750 x 1400 mm en chapa de acero galvanizado ASTM A653/A653M, de espesor 2 mm y unión mediante brida angular de dimensiones mínimas 55 x 55 x 3,5 mm a un lado y 55 x 55 x 5 mm al otro. Unión longitudinal soldada</t>
  </si>
  <si>
    <t>Suministro y montaje de conducto 750 x 1600 mm. en chapa de acero galvanizado ASTM A653/A653M de espesor 2 mm, unión mediante brida angular de dimensiones mínimas 55 x 55 x 5 mm y refuerzos mediante angular 65 x 65 x 5 separados 0,9 mm como máximo. Unión longitudinal soldada</t>
  </si>
  <si>
    <t>Suministro y montaje de codos de 45º de 750 x 1600 mm en chapa de acero galvanizado ASTM A653/A653M, de espesor 2 mm y unión mediante brida angular de dimensiones mínimas   55 x 55 x 5 mm. Unión longitudinal soldada</t>
  </si>
  <si>
    <t>Suministro y montaje de pieza de transición de 750 x 1600 mm a 750 x 1800 mm en chapa de acero galvanizado ASTM A653/A653M, de espesor 2 mm y unión mediante brida angular de dimensiones mínimas   55 x 55 x 5 mm. Unión longitudinal soldada</t>
  </si>
  <si>
    <t>Suministro y montaje de conducto 750 x 1800 mm. en chapa de acero galvanizado ASTM A653/A653M de espesor 2 mm, unión mediante brida angular de dimensiones mínimas 55 x 55 x 5 mm y refuerzos mediante angular 65 x 65 x 5 separados 0,9 mm como máximo. Unión longitudinal soldada</t>
  </si>
  <si>
    <t>Suministro y montaje de codos de 90º de 750 x 1800 mm en chapa de acero galvanizado ASTM A653/A653M, de espesor 2 mm y unión mediante brida angular de dimensiones mínimas  55 x 55 x 5 mm. Unión longitudinal soldada</t>
  </si>
  <si>
    <t>Suministro y montaje de pieza de transición de 750 x 1800 mm a 750 x 1900 mm en chapa de acero galvanizado ASTM A653/A653M, de espesor 2 mm y unión mediante brida angular de dimensiones mínimas 55 x 55 x 5 mm en un lado y 55 x 55 x 6,5 mm en el otro. Unión longitudinal soldada</t>
  </si>
  <si>
    <t>Suministro y montaje de conducto 750 x 1900 mm. en chapa de acero galvanizado ASTM A653/A653M de espesor 2 mm, unión mediante brida angular de dimensiones mínimas 55 x 55 x 6,5 mm y refuerzos mediante angular 65 x 65 x 6,5 separados 0,9 mm como máximo. Unión longitudinal soldada</t>
  </si>
  <si>
    <t>Suministro y montaje de plenum en chapa de acero galvanizado ASTM A653/A653M espesor 2 mm, con bocas 750 x 1900, 750 x 1550 y 1267 x 1267. Unión a conducto mediante bridas angulares según conductos. Unión longitudinal soldada</t>
  </si>
  <si>
    <t>El plenum debe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</si>
  <si>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conducto 1267 x 1267 mm. en chapa de acero galvanizado ASTM A653/A653M de espesor 2 mm, unión mediante brida angular de dimensiones mínimas 55 x 55 x 3,5 mm y refuerzos mediante angular 55 x 55 x 6,5 separados 1,2 mm como máximo. Unión longitudinal soldada. Incluye el suministro e instalación de dos manguitos flexibles de las mismas dimensiones que el conducto, dotados de bridas, para la conexión del conducto a las compuertas de entrada de las unidades de extracción y filtración. El material y longitud de estos manguitos será proporcionado por el suministrador de las unidades.</t>
  </si>
  <si>
    <t>Suministro y montaje de "T" en chapa de acero galvanizado ASTM A653/A653M espesor 2 mm, con bocas 1267 x 1267 mm. Unión a conducto mediante bridas angulares 55 x 55 x 3,5 mm. Unión longitudinal soldada</t>
  </si>
  <si>
    <t>La pieza debe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</si>
  <si>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codos de 45º de 1267 x 1267 mm en chapa de acero galvanizado ASTM A653/A653M, de espesor 2 mm y unión mediante brida angular de dimensiones mínimas  55 x 55 x 3,5 mm. Unión longitudinal soldada</t>
  </si>
  <si>
    <t>Suministro y montaje de codos de 90º de 1525 x 1170 a 1267 x 1267 mm en chapa de acero galvanizado ASTM A653/A653M, de espesor 2 mm y unión mediante brida angular de dimensiones mínimas  55 x 55 x 5 mm en un lado y 55 x 55 x 3,5 mm en el otro. Unión longitudinal soldada</t>
  </si>
  <si>
    <t>Suministro e instalación de estructura metálica marco en penetración PNT-T.3.012 para instalación conducto aspiración unidad VTL-HVE-122B</t>
  </si>
  <si>
    <t>Incluye el suministro e instalación de la estructura metálica soporte</t>
  </si>
  <si>
    <t>Suministro y montaje de conducto 600 x 550 mm. en chapa de acero galvanizado ASTM A653/A653M, de espesor 2 mm, unión mediante brida angular de dimensiones mínimas 30 x 30 x 3,5 mm. Con angulares para soportado de conducto. Unión longitudinal engatillada</t>
  </si>
  <si>
    <t>Los conductos deben suministrarse con las pruebas requeridas de acuerdo a ASME AG-1-2009 indicadas en Separata A "Memoria". Incluye aplicación de recubrimiento de galvanizado en frío en cordones de soldadura en bridas y angulares.  Incluidos medios de elevación requeridos para ejecución del trabajo.</t>
  </si>
  <si>
    <t>Suministro y montaje de pieza de transición de 1267 x 1267 mm a DN 1600 mm en chapa de acero galvanizado ASTM A653/A653M, de espesor 1,5 mm y unión mediante brida angular de dimensiones mínimas  55 x 55 x 3,5 mm en un lado y 40 x 40 x 4 mm en el otro. Unión longitudinal engatillada. Incluye el suministro y montaje de manguito flexible, dotado de bridas, para la conexión a la compuerta de salida de las unidades de extracción y filtración. El material y longitud de este manguito será proporcionado por el suministrador de las unidades.</t>
  </si>
  <si>
    <t>Las piezas de transición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</si>
  <si>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codos de 90º de DN1600 mm en chapa de acero galvanizado ASTM A653/A653M, de espesor 1,5 mm y unión mediante brida angular de dimensiones mínimas  40 x 40 x 4 mm. Unión longitudinal engatillada</t>
  </si>
  <si>
    <t>Los codos deben suministrarse con las pruebas requeridas de acuerdo a ASME AG-1-2009 indicadas en Separata A "Memoria". Incluye aplicación de recubrimiento de galvanizado en frío en cordones de soldadura. Incluidos medios de elevación requeridos para ejecución del trabajo.</t>
  </si>
  <si>
    <t>Suministro y montaje de conducto DN1600 mm. en chapa de acero galvanizado ASTM A653/A653M, de espesor 1,5 mm, unión mediante brida angular de dimensiones mínimas 40 x 40 x 4 mm sin refuerzos. Unión longitudinal engatillada</t>
  </si>
  <si>
    <t>Los conductos deben suministrarse con las pruebas requeridas de acuerdo a ASME AG-1-2009 indicadas en Separata A "Memoria". Incluye aplicación de recubrimiento de galvanizado en frío en cordones de soldadura en bridas. Incluidos medios de elevación requeridos para ejecución del trabajo.</t>
  </si>
  <si>
    <t>Suministro y montaje de piezas de transición de DN1600 mm a DN1850 en chapa de acero galvanizado ASTM A653/A653M, de espesor 1,5 mm y unión mediante brida angular de dimensiones mínimas  40 x 40 x 4 mm. Unión longitudinal engatillada</t>
  </si>
  <si>
    <t>Montaje de injerto en ángulo de conducto de DN1600 a DN1850. Unión soldada</t>
  </si>
  <si>
    <t>Los materiales correspondientes ya están considerados en conductos DN1600 y DN1850. Se tiene en cuenta material soldadura, recubrimiento y mano de obra</t>
  </si>
  <si>
    <t>Suministro y montaje de conducto DN1850 mm. en chapa de acero galvanizado ASTM A653/A653M, de espesor 1,5 mm, unión mediante brida angular de dimensiones mínimas 40 x 40 x 4 mm sin refuerzos. Unión longitudinal engatillada</t>
  </si>
  <si>
    <t>Desmontaje, suministro y montaje de conducto 1525 x 1170 mm. en aluminio ASTM B209/B209M, de espesor 3 mm, uniones transversales y longitudinales soldadas. Con refuerzos 40 x 40 x 3,5 mm. cada 1,20 m.</t>
  </si>
  <si>
    <t>Los conductos deben suministrarse con las pruebas requeridas de acuerdo a ASME AG-1-2009 indicadas en Separata A "Memoria". Incluidos medios de elevación requeridos para ejecución del trabajo.</t>
  </si>
  <si>
    <t>Desmontaje, suministro y montaje de conducto 1475 x 1170 mm. en aluminio ASTM B209/B209M, de espesor 3 mm, uniones transversales y longitudinales soldadas. Con refuerzos 40 x 40 x 3,5 mm. cada 1,20 m.</t>
  </si>
  <si>
    <t>Desmontaje, suministro y montaje de conducto 1475 x 1070 mm. en aluminio ASTM B209/B209M, de espesor 3 mm, uniones transversales y longitudinales soldadas. Con refuerzos 40 x 40 x 3,5 mm. cada 1,20 m.</t>
  </si>
  <si>
    <t>Desmontaje, suministro y montaje de conducto 1475 x 985 mm. en aluminio ASTM B209/B209M, de espesor 3 mm, uniones transversales y longitudinales soldadas. Con refuerzos 40 x 40 x 3,5 mm. cada 1,20 m.</t>
  </si>
  <si>
    <t>Desmontaje, suministro y montaje de conducto 1475 x 810 mm. en aluminio ASTM B209/B209M, de espesor 3 mm, uniones transversales y longitudinales soldadas. Con refuerzos 40 x 40 x 3,5 mm. cada 1,20 m.</t>
  </si>
  <si>
    <t>Desmontaje, suministro y montaje de conducto 1220 x 810 mm. en aluminio ASTM B209/B209M, de espesor 2 mm, uniones transversales y longitudinales soldadas. Con refuerzos 40 x 40 x 3,5 mm. cada 1,20 m.</t>
  </si>
  <si>
    <t>Desmontaje, suministro y montaje de conducto 1220 x 585 mm. en aluminio ASTM B209/B209M, de espesor 2 mm, uniones transversales y longitudinales soldadas. Con refuerzos 40 x 40 x 3,5 mm. cada 1,20 m.</t>
  </si>
  <si>
    <t>Desmontaje, suministro y montaje de conducto 1220 x 380 mm. en aluminio ASTM B209/B209M, de espesor 2 mm, uniones transversales y longitudinales soldadas. Con refuerzos 40 x 40 x 3,5 mm. cada 1,20 m.</t>
  </si>
  <si>
    <t>Desmontaje, suministro y montaje de conducto 760 x 760 mm. en aluminio ASTM B209/B209M, de espesor 1,5 mm, uniones transversales y longitudinales soldadas. Con refuerzos 40 x 40 x 3,5 mm. cada 1,20 m.</t>
  </si>
  <si>
    <t>Desmontaje, suministro y montaje de conducto de transición de 760 x 760 a 1050 x 550 mm. en aluminio ASTM B209/B209M, de espesor 2 mm, unión longitudinal soldada. Soldada a conducto aluminio y embridada al de acero galvanizado. Longitud 1 metro</t>
  </si>
  <si>
    <t>Desmontaje, suministro y montaje de conducto 1050 x 550 mm. en acero galvanizado ASTM A653/A653M, de espesor 1,5 mm, unión longitudinal engatillada y transversal "slip on". Tramos ≤ 2,44 m y refuerzos 25 x 25 x 3,5 mm. a 1,20 m de junta transversal.</t>
  </si>
  <si>
    <t>Desmontaje, suministro y montaje de conducto 1050 x 550 mm. en aluminio ASTM B209/B209M, de espesor 2 mm, uniones transversales y longitudinales soldadas. Con refuerzos 40 x 40 x 3,5 mm. cada 1,20 m.</t>
  </si>
  <si>
    <t>Desmontaje, suministro y montaje de conducto de transición de 1050 x 550 a 76 x 760 mm. en aluminio ASTM B209/B209M, de espesor 2 mm, uniones longitudinal y transversal soldadas. Longitud 0,855 metros</t>
  </si>
  <si>
    <t>Desmontaje, suministro y montaje de conducto 760 x 760 mm. en acero galvanizado ASTM A653/A653M, de espesor 1 mm, unión longitudinal engatillada y transversal "slip on". Tramos ≤ 2,44 m y refuerzos 25 x 25 x 3,5 mm. a 1,20 m de junta transversal.</t>
  </si>
  <si>
    <t>Desmontaje, suministro y montaje de conducto 900 x 900 mm. en aluminio ASTM B209/B209M, de espesor 2 mm, uniones transversales y longitudinales soldadas. Con refuerzos 40 x 40 x 3,5 mm. cada 1,20 m.</t>
  </si>
  <si>
    <t>Desmontaje, suministro y montaje de conducto de transición de 900 x 900 a DN900 mm. en acero galvanizado ASTM A653/653MM, de espesor 1 mm. Unión longitudinal engatillada y transversal mediante junta slip-on. Longitud 0,995 metros</t>
  </si>
  <si>
    <t>Desmontaje, suministro y montaje de conducto de transición de DN900 a 900 x 900 mm. en acero galvanizado ASTM A653/653MM, de espesor 1 mm. Unión longitudinal engatillada y transversal mediante junta slip-on. Longitud 1,16 metros</t>
  </si>
  <si>
    <t>Desmontaje, suministro y montaje de plenum de dimensiones 1000 x 900 x 1100 mm. en aluminio ASTM B209/B209M, de espesor 3 mm, con marco y paneles soldados</t>
  </si>
  <si>
    <t>Desmontaje, suministro y montaje de conducto 760 x 400 mm. en aluminio ASTM B209/B209M, de espesor 1,5 mm, uniones transversales y longitudinales soldadas. Con refuerzos 40 x 40 x 3,5 mm. cada 1,20 m.</t>
  </si>
  <si>
    <t>Desmontaje, suministro y montaje de conducto 760 x 510 mm. en aluminio ASTM B209/B209M, de espesor 1,5 mm, uniones transversales y longitudinales soldadas. Con refuerzos 40 x 40 x 3,5 mm. cada 1,20 m.</t>
  </si>
  <si>
    <t xml:space="preserve">Desmontaje, suministro y montaje de conducto 560 x 510 mm. en aluminio ASTM B209/B209M, de espesor 1,5 mm, uniones transversales y longitudinales soldadas. </t>
  </si>
  <si>
    <t>Suministro y montaje de conducto 760 x 510 mm. en acero galvanizado ASTM A653/A653M, de espesor 1 mm, unión longitudinal engatillada y transversal "slip on". Refuerzos 25 x 25 x 3,5 mm. a 1,20 m de junta transversal.</t>
  </si>
  <si>
    <t>Desmontaje, suministro y montaje de conducto 610 x 510 mm. en acero galvanizado ASTM A653/A653M, de espesor 1 mm, unión longitudinal engatillada y transversal "slip on". Refuerzos 25 x 25 x 3,5 mm. a 1,20 m de junta transversal.</t>
  </si>
  <si>
    <t>Desmontaje, suministro y montaje de conducto 610 x 640 mm. en acero galvanizado ASTM A653/A653M, de espesor 1 mm, unión longitudinal engatillada y transversal "slip on". Refuerzos 25 x 25 x 3,5 mm. a 1,20 m de junta transversal.</t>
  </si>
  <si>
    <t>Desmontaje, suministro y montaje de conducto de transición de 640 x 610 a 760 x 510 mm. en acero galvanizado ASTM A653/653MM, de espesor 1 mm. Unión longitudinal engatillada y transversal mediante junta slip-on. Longitud 300 mm.</t>
  </si>
  <si>
    <t>Desmontaje, suministro y montaje de conducto 760 x 510 mm. en acero galvanizado ASTM A653/A653M, de espesor 1 mm, unión longitudinal engatillada y transversal "slip on". Refuerzos 25 x 25 x 3,5 mm. a 1,20 m de junta transversal.</t>
  </si>
  <si>
    <t xml:space="preserve">Desmontaje, suministro y montaje de conducto 510 x 335 mm. en aluminio ASTM B209/B209M, de espesor 1,5 mm, uniones transversales y longitudinales soldadas. </t>
  </si>
  <si>
    <t>Desmontaje, suministro y montaje de conducto 520 x 400 mm. en acero galvanizado ASTM A653/A653M, de espesor 1 mm, unión longitudinal engatillada y transversal "slip on". Refuerzos 25 x 25 x 3,5 mm. a 1,20 m de junta transversal.</t>
  </si>
  <si>
    <t>Desmontaje, suministro y montaje de conducto de transición de 760 x 150 a 430 x 255 mm. en aluminio ASTM B209/B209M, de espesor 1,5 mm, uniones longitudinal y transversal soldadas. Longitud 0,86 m.</t>
  </si>
  <si>
    <t xml:space="preserve">Desmontaje, suministro y montaje de conducto 255 x 430 mm. en aluminio ASTM B209/B209M, de espesor 1,5 mm, uniones transversales y longitudinales soldadas. </t>
  </si>
  <si>
    <t>Desmontaje, suministro y montaje de conducto de transición de 150 x 760 a 355 x 585 mm. en aluminio ASTM B209/B209M, de espesor 1,5 mm, uniones longitudinal y transversal soldadas. Longitud 0,58 m.</t>
  </si>
  <si>
    <t xml:space="preserve">Desmontaje, suministro y montaje de conducto 585 x 355 mm. en aluminio ASTM B209/B209M, de espesor 1,5 mm, uniones transversales y longitudinales soldadas. </t>
  </si>
  <si>
    <t>Desmontaje, suministro y montaje de conducto 585 x 355 mm. en acero galvanizado ASTM A653/A653M, de espesor 1 mm, unión longitudinal engatillada y transversal "slip on". Refuerzos 25 x 25 x 3,5 mm. a 1,20 m de junta transversal.</t>
  </si>
  <si>
    <t>Desmontaje, suministro y montaje de conducto 585 x 1038 mm. en aluminio ASTM B209/B209M, de espesor 2 mm, uniones transversales y longitudinales soldadas. Con refuerzos 40 x 40 x 3,5 mm. cada 1,20 m.</t>
  </si>
  <si>
    <t>Desmontaje, suministro y montaje de conducto 1038 x 200 mm. en aluminio ASTM B209/B209M, de espesor 2 mm, uniones transversales y longitudinales soldadas. Con refuerzos 40 x 40 x 3,5 mm. cada 1,20 m.</t>
  </si>
  <si>
    <t>Desmontaje, suministro y montaje de conducto de transición de 585 x 355 a 660 x 420 mm. en acero galvanizado ASTM A653/653, de espesor 1 mm. Unión longitudinal engatillada y transversal mediante junta slip-on. Longitud 600 mm.</t>
  </si>
  <si>
    <t>145</t>
  </si>
  <si>
    <t>151</t>
  </si>
  <si>
    <t>Suministro e instalación de soportes Tipo 1</t>
  </si>
  <si>
    <t>Incluye el material y la mano de obra para fabricar e instalar soporte, con medios de elevación necesarios. Asimismo, incluye la inspección visual a realizar para cumplir con requisitos de suministro</t>
  </si>
  <si>
    <t>Suministro e instalación de soportes Tipo 2</t>
  </si>
  <si>
    <t>Suministro e instalación de soportes Tipo 3</t>
  </si>
  <si>
    <t>Suministro e instalación de soportes Tipo 31</t>
  </si>
  <si>
    <t>Suministro e instalación de soportes Tipo 30</t>
  </si>
  <si>
    <t>Suministro e instalación de soportes Tipo 29</t>
  </si>
  <si>
    <t>Suministro e instalación de soportes Tipo 28</t>
  </si>
  <si>
    <t>Suministro e instalación de soportes Tipo 27</t>
  </si>
  <si>
    <t>Suministro e instalación de soportes Tipo 26</t>
  </si>
  <si>
    <t>Suministro e instalación de soportes Tipo 25</t>
  </si>
  <si>
    <t>Suministro e instalación de soportes Tipo 24</t>
  </si>
  <si>
    <t>Suministro e instalación de soportes Tipo 23</t>
  </si>
  <si>
    <t>Suministro e instalación de soportes Tipo 22</t>
  </si>
  <si>
    <t>Suministro e instalación de soportes Tipo 21</t>
  </si>
  <si>
    <t>Suministro e instalación de soportes Tipo 20</t>
  </si>
  <si>
    <t>Suministro e instalación de soportes Tipo 19</t>
  </si>
  <si>
    <t>Suministro e instalación de soportes Tipo 18</t>
  </si>
  <si>
    <t>Suministro e instalación de soportes Tipo 17</t>
  </si>
  <si>
    <t>Suministro e instalación de soportes Tipo 16</t>
  </si>
  <si>
    <t>Suministro e instalación de soportes Tipo 15</t>
  </si>
  <si>
    <t>Suministro e instalación de soportes Tipo 14</t>
  </si>
  <si>
    <t>Suministro e instalación de soportes Tipo 13</t>
  </si>
  <si>
    <t>Suministro e instalación de soportes Tipo 12</t>
  </si>
  <si>
    <t>Suministro e instalación de soportes Tipo 11</t>
  </si>
  <si>
    <t>Suministro e instalación de soportes Tipo 10</t>
  </si>
  <si>
    <t>Suministro e instalación de soportes Tipo 9</t>
  </si>
  <si>
    <t>Suministro e instalación de soportes Tipo 8</t>
  </si>
  <si>
    <t>Suministro e instalación de soportes Tipo 7</t>
  </si>
  <si>
    <t>Suministro e instalación de soportes Tipo 6</t>
  </si>
  <si>
    <t>Suministro e instalación de soportes Tipo 5</t>
  </si>
  <si>
    <t>Suministro e instalación de soportes Tipo 4</t>
  </si>
  <si>
    <t>Suministro e instalación de soportes Tipo 32</t>
  </si>
  <si>
    <t>SUMINISTRO Y MONTAJE DE EQUIPOS DE VENTILACIÓN</t>
  </si>
  <si>
    <t>153</t>
  </si>
  <si>
    <t>155</t>
  </si>
  <si>
    <t>156</t>
  </si>
  <si>
    <t>157</t>
  </si>
  <si>
    <t>158</t>
  </si>
  <si>
    <t>159</t>
  </si>
  <si>
    <t>160</t>
  </si>
  <si>
    <t>161</t>
  </si>
  <si>
    <t>CAPÍTULO 6</t>
  </si>
  <si>
    <t>TRABAJOS Y MODIFICACIONES ELÉCTRICAS</t>
  </si>
  <si>
    <t>Suministro e instalación de compuerta de aislamiento HD-27-147 de dimensiones 1267 x 1267 mm en la línea de bypass de las unidades VTL-HVE-122A/B</t>
  </si>
  <si>
    <t>La compuerta será clase de construcción B y clase de estanqueidad II, según ASME N509-2002 y sección DA de ASME AG-1-2009 . Las rejillas deben suministrarse con las pruebas requeridas de acuerdo a ASME AG-1-2009 indicadas en la Memoria. Incluye bridas de montaje y actuador manual</t>
  </si>
  <si>
    <t>Suministro e instalación de compuerta de regulación HD-27-148 de dimensiones 1267 x 1267 mm en la línea de aspiración de la unidad VTL-HVE-122A</t>
  </si>
  <si>
    <t>Rejilla interior 925 x 525 mm para instalar en conducto de ventilación POT</t>
  </si>
  <si>
    <t>Rejilla de retorno, de chapa perfilada de acero galvanizado, con lamas horizontales regulables individualmente, de 925x525 mm, fijación mediante tornillos vistos, montada en conducto metálico rectangular. Incluye accesorios de montaje y elementos de fijación. Las rejillas deben suministrarse con las pruebas requeridas de acuerdo a ASME AG-1-2009 indicadas en la Memoria. Incluye medios de elevación necesarios</t>
  </si>
  <si>
    <t>Rejilla interior 825 x 325 mm para instalar en conducto de ventilación POT</t>
  </si>
  <si>
    <t>Rejilla de retorno, de chapa perfilada de acero galvanizado, con lamas horizontales regulables individualmente, de 825x325 mm, fijación mediante tornillos vistos, montada en conducto metálico rectangular. Incluye accesorios de montaje y elementos de fijación. Las rejillas deben suministrarse con las pruebas requeridas de acuerdo a ASME AG-1-2009 indicadas en la Memoria. Incluye medios de elevación necesarios</t>
  </si>
  <si>
    <t>Rejilla interior 500 x 450 mm para instalar en conducto de ventilación entre áreas de calentadores</t>
  </si>
  <si>
    <t>Rejilla de retorno, de chapa perfilada de acero galvanizado, con lamas horizontales regulables individualmente, de 500 x 450 mm, fijación mediante tornillos vistos, montada en conducto metálico rectangular. Incluso accesorios de montaje y elementos de fijación. Las rejillas deben suministrarse con las pruebas requeridas de acuerdo a ASME AG-1-2009 indicadas en la Memoria. Incluye medios de elevación necesarios</t>
  </si>
  <si>
    <t>Suministro e instalación de compuerta de regulación HD-27-149 de dimensiones 600 x 550 mm en la línea de aspiración de la unidad VTL-HVE-122B</t>
  </si>
  <si>
    <t>Adaptación de escalera retirada en Esquina Noreste POT para acceso a compuerta HD-27-149</t>
  </si>
  <si>
    <t xml:space="preserve">Partida alzada de abono íntegro. Incluye la mano de obra para la ejecución de los trabajos y la ubicación del material retirado de la forma y en el lugar en el que indique Enresa. </t>
  </si>
  <si>
    <t>Suministro e instalación de compuerta cortafuegos FD-133 de dimensiones 600 x 550 mm en la línea de aspiración de la unidad VTL-HVE-122B</t>
  </si>
  <si>
    <t>La compuerta será mínimo RF-90 de acuerdo a ensayo UNE-EN-1366-2:2015, accionada mediante fusible bimetálico y con posibilidad de apertura manual. Cumpliendo con requisitos de suministro indicados en Memoria.</t>
  </si>
  <si>
    <t>Suministro e instalación de compuerta cortafuegos FD-2 de dimensiones 1525 x 1170 mm en la línea de aspiración de la unidad VTL-HVE-122B</t>
  </si>
  <si>
    <t>CAPÍTULO 7</t>
  </si>
  <si>
    <t>TRABAJOS Y MODIFICACIONES EN LA INSTRUMENTACIÓN Y CONTROL DEL SISTEMA</t>
  </si>
  <si>
    <t>Suministro de monitor de partículas y sonda isocinética.</t>
  </si>
  <si>
    <t>Instalación del monitor de partículas.</t>
  </si>
  <si>
    <t>Partida alzada de abono íntegro. El contratista debe entregar un informe (a aprobar por Enresa) justificando el cumplimiento de la normativa indicada en la memoria y la representatividad de las muestras en el rango de funcionamiento.</t>
  </si>
  <si>
    <t>Suministro de monitor de partículas RM-27-161 y sonda isocinética XXXX-27-162. Incluye el suministro de los repuestos necesarios para garantizar su correcto funcionamiento durante 6 años</t>
  </si>
  <si>
    <t xml:space="preserve">Instalación del monitor de partículas RM-27-161 en la Sala de Máquinas Acondicionamiento POT (zona E1.50.00) </t>
  </si>
  <si>
    <t>Suministro e instalación de soporte de los tubos de aspiración y descarga de la sonda isocinética al conducto</t>
  </si>
  <si>
    <t>Partida alzada de abono íntegro. Incluye el suministro de material y la mano de obra para la ejecución de los trabajos. Incluye medios de elevación necesarios.</t>
  </si>
  <si>
    <t>Suministro e instalación de tubería de aspiración y de descarga de muestra.</t>
  </si>
  <si>
    <t>Tubería formada por tubo de acero inoxidable clase 1.4404 según UNE-EN 10088-1 (AISI 316L), sin soldadura longitudinal, de 1"OD y 1,3 mm de espesor, serie 2 según UNE-EN 10312. Instalación en superficie. Incluye material auxiliar para montaje y sujeción a la obra, accesorios y piezas especiales. Incluye medios de elevación necesarios.</t>
  </si>
  <si>
    <t>Suministro e instalación sistema de traceado en tubos de aspiración y descarga.</t>
  </si>
  <si>
    <t>Suministro e instalación de un sistema de traceado térmico de los tubos de aspiración y descarga de muestra (acondicionamiento de muestra). Incluye medios de elevación necesarios.</t>
  </si>
  <si>
    <t>h</t>
  </si>
  <si>
    <t>Puesta en servicio y formación sobre el funcionamiento del monitor de partículas.</t>
  </si>
  <si>
    <t>Apoyo del servicio técnico del fabricante del monitor de partículas RM-27-161 para la puesta en servicio y formación sobre el mismo.</t>
  </si>
  <si>
    <t>Partida alzada de abono íntegro. Incluye el suministro de todos los materiales y equipos requeridos: rack, tubos, alojamiento para filtro de partículas, filtros, caudalímetros, bombas de vacío, válvulas automáticas, válvulas manuales, material eléctrico. También incluye la mano de obra para su instalación.</t>
  </si>
  <si>
    <t>Suministro e instalación del sistema de muestreo de partículas</t>
  </si>
  <si>
    <t>Elaboración de Informe justificativo del diseño del sistema de medición contúnuo y muestreo de partículas</t>
  </si>
  <si>
    <t>Elaboración de Informe justificativo del diseño del sistema de muestreo de tritio y carbono 14</t>
  </si>
  <si>
    <t>Suministro de equipo captador de Tritio / Carbono 14 y sonda isocinética</t>
  </si>
  <si>
    <t>Suministro de equipo captador de H-3 / C-14 y sonda isocinética. Incluye el suministro de los repuestos necesarios para garantizar su correcto funcionamiento durante 6 años</t>
  </si>
  <si>
    <t>Tubería formada por tubo de acero inoxidable clase 1.4404 según UNE-EN 10088-1 (AISI 316L), sin soldadura longitudinal, de 1"OD y 1,3 mm de espesor, serie 2 según UNE-EN 10312. Instalación en superficie. Incluye material auxiliar para montaje y sujeción a la obra, accesorios y piezas especiales. Incluye instalación equipo muestreador y medios de elevación necesarios.</t>
  </si>
  <si>
    <t>Suministro e instalación del cableado del sistema de puesta a tierra.</t>
  </si>
  <si>
    <t>Suministro, tendido y conexionado de cable de tierra. Incluye 30 m de cable desnudo de 50 mm2, 55 m de cable unipolar de 10 mm2 y material auxiliar.</t>
  </si>
  <si>
    <t>Suministro e instalación de nuevas canalizaciones (conduit).</t>
  </si>
  <si>
    <t>Canalización de tubo rígido de acero galvanizado, roscable, no propagador de la llama, para uso interior, exterior y en ambientes agresivos, de 25 mm de diámetro nominal. Instalación fija en superficie. Incluye medios de elevación necesarios.</t>
  </si>
  <si>
    <t>Suministro e instalación de nuevas canalizaciones (bandejas eléctricas de 100 x 60).</t>
  </si>
  <si>
    <t>Suministro, montaje (incluido soportado) de nuevas rejillas metálicas de 100 x 60 mm con acabado en galvanizado en caliente. Incluye medios de elevación necesarios.</t>
  </si>
  <si>
    <t>Suministro, montaje (incluido soportado) de nuevas rejillas metálicas de 300 x 60 mm con acabado en galvanizado en caliente. Incluye medios de elevación necesarios.</t>
  </si>
  <si>
    <t>Suministro e instalación de nuevas canalizaciones (bandejas eléctricas de 300 x 60).</t>
  </si>
  <si>
    <t xml:space="preserve">Suministro y tendido de cable de instrumentación de 2 x 1,5 mm2 + pantalla bajo conduit flexible de protección y conexionado.  </t>
  </si>
  <si>
    <t>Suministro y tendido de cable de instrumentación de 2 x 1,5 mm2 + pantalla.  Totalmente montado, probado (megado y timbrado) y conexionado. Incluye medios de elevación necesarios.</t>
  </si>
  <si>
    <t>Suministro, tendido y conexionado de cable de comunicación de ETHERNET.</t>
  </si>
  <si>
    <t>Suministro y tendido de cable de comunicación ETHERNET bajo conduit flexible de 1".  Totalmente montado, probado y conexionado. Incluye medios de elevación necesarios.</t>
  </si>
  <si>
    <t>Suministro, tendido y conexionado de cable de fuerza de 2 x 2,5 mm2.</t>
  </si>
  <si>
    <t>Suministro y tendido de cable de fuerza de 2 x 6 mm2 por canalizaciones eléctricas de la planta. Totalmente montado, probado (megado y timbrado) y conexionado. Incluye medios de elevación necesarios.</t>
  </si>
  <si>
    <t>Suministro, tendido y conexionado de cable de fuerza de 2 x 6 mm2.</t>
  </si>
  <si>
    <t>Suministro, tendido y conexionado de cable de control de 3 x 1,5 mm2.</t>
  </si>
  <si>
    <t>Suministro y tendido de cable de control de 3 x 1,5 mm2 por canalizaciones eléctricas de la planta.  Totalmente montado, probado (megado y timbrado) y conexionado. Incluye medios de elevación necesarios.</t>
  </si>
  <si>
    <t>Suministro y tendido de cable de control de 2 x 1,5 mm2 por canalizaciones eléctricas de la planta.  Totalmente montado, probado (megado y timbrado) y conexionado. Incluye medios de elevación necesarios.</t>
  </si>
  <si>
    <t>Suministro, tendido y conexionado de cable de control de 2 x 1,5 mm2.</t>
  </si>
  <si>
    <t>Suministro y tendido de cable de fuerza de 3 x 95 / 50 mm2 por canalizaciones eléctricas de la planta.  Totalmente montado, probado (megado y timbrado) y conexionado. Incluye medios de elevación necesarios.</t>
  </si>
  <si>
    <t>Suministro, tendido y conexionado de cable de fuerza de 3 x 95 / 50 mm2.</t>
  </si>
  <si>
    <t>Trabajos de descableado interno en compartimentos de centros de control de motores de Planta.</t>
  </si>
  <si>
    <t>Trabajos de descableado interno en compartimento "4A" y "4J" de los centros de control de motores CCM "G" y CCM "H" respectivamente.</t>
  </si>
  <si>
    <t xml:space="preserve">Trabajos en el panel de ventilación general PNL-HVCP-1 </t>
  </si>
  <si>
    <t>Compra de nuevos equipos, montaje y cableado de los mismos, así como trabajos de descableado / cableado interno para incrementar la nueva lógica de control de las nuevas unidades. Se incluye mecanizado del frente del panel PNL-HVCP-1.</t>
  </si>
  <si>
    <t>Suministro e instalación de nuevos interruptores en panel PNLE-E2-50</t>
  </si>
  <si>
    <t>Nuevos interruptores en panel PNLE-E2-50 para la alimentación eléctrica de las nuevas unidades de extracción VTL-HVE-122A/B</t>
  </si>
  <si>
    <t>Suministro e instalación de carteles señalización vías evacuación entreplanta Edif. SBGT</t>
  </si>
  <si>
    <t>Instalación de carteles señalización de las vías evacuación en la entreplanta Edif. SBGT</t>
  </si>
  <si>
    <t>Suministro e instalación de panel local eléctrico en entreplanta Edif. SBGT</t>
  </si>
  <si>
    <t>Panel local eléctrico equipado a instalar en la entreplanta Edif. SBGT para la alimentación de 230 Vca a nuevos equipos asociados a las nuevas unidades de extracción VTL-HVE-122A/B</t>
  </si>
  <si>
    <t>Suministro, instalación y conexionado del cable 2x2,5 mm2, canalización eléctrica de tubo 20 mmØ, terminales, ferrules, bornas, etc. necesarios para la alimentación eléctrica de alumbrado de emergencia en la entreplanta del Edif. SBGT.</t>
  </si>
  <si>
    <t>Suministro, instalación y conexionado de elementos para el alumbrado de emergencia de la entreplanta Edif. SBGT</t>
  </si>
  <si>
    <t>Instalación de 2 luminarias de emergencia en la entreplanta del edificio SBGT.</t>
  </si>
  <si>
    <t>Suministro e instalación de luminarias para el alumbrado de emergencia entreplanta Edif. SBGT</t>
  </si>
  <si>
    <t>Suministro, instalación y conexionado del cable 2x2,5 mm2, canalización eléctrica de tubo 20 mmØ, terminales, ferrules, bornas, etc. necesarios para la alimentación eléctrica de alumbrado normal en la entreplanta del Edif. SBGT.</t>
  </si>
  <si>
    <t>Suministro, instalación y conexionado de elementos para el alumbrado normal de la entreplanta Edif. SBGT</t>
  </si>
  <si>
    <t>Suministro e instalación de luminarias para alumbrado normal entreplanta Edif. SBGT</t>
  </si>
  <si>
    <t>Instalación de 4 luminarias lineales en la entreplanta del edificio SBGT.</t>
  </si>
  <si>
    <t>Suministro e instalación de interruptor para alumbrado normal/emergencia entreplanta Edif. SBGT</t>
  </si>
  <si>
    <t>Interruptor para la puesta en funcionamiento del alumbrado normal de la entreplanta Edif. SBGT</t>
  </si>
  <si>
    <t>Suministro, instalación y conexionado de elementos para el alumbrado de emergencia de la terraza Edif. SBGT</t>
  </si>
  <si>
    <t>Instalación de 1 luminaria de emergencia en la terraza del edificio SBGT.</t>
  </si>
  <si>
    <t>Suministro e instalación de luminarias para el alumbrado de emergencia terraza Edif. SBGT</t>
  </si>
  <si>
    <t>Suministro, instalación y conexionado del cable 3 x 2,5 mm2, canalización eléctrica de tubo de 1", terminales, ferrules, bornas, etc. necesarios para la alimentación eléctrica de alumbrado exterior Edif. SBGT.</t>
  </si>
  <si>
    <t>Suministro, instalación y conexionado de elementos para la alimentación eléctrica de alumbrado exterior Edif. SBGT.</t>
  </si>
  <si>
    <t>Caja conexiones para alimentación proyectores alumbrado exterior Edif. SBGT</t>
  </si>
  <si>
    <t>Suministro e instalación caja conexiones alumbrado exterior Edif. SBGT</t>
  </si>
  <si>
    <t>Instalación de dos proyectores LED sobre muro este del edificio de turbina para el alumbrado de las nuevas unidades de extracción VTL-HVE-122A/B</t>
  </si>
  <si>
    <t>Suministro e instalación de proyectores</t>
  </si>
  <si>
    <t>Incluye el apoyo del servicio técnico del fabricante para la puesta en marcha de los equipos</t>
  </si>
  <si>
    <t>Puesta en servicio variadores de frecuencia.</t>
  </si>
  <si>
    <t>Instalación de variadores de frecuencia en pared cubículos.</t>
  </si>
  <si>
    <t>Instalación de variadores de frecuencia.</t>
  </si>
  <si>
    <t>Puesta en servicio y formación sobre el funcionamiento del equipo de muestreo</t>
  </si>
  <si>
    <t>Apoyo del servicio técnico del fabricante del equipo de muestreo para la puesta en servicio y formación sobre el mismo.</t>
  </si>
  <si>
    <t>Suministro e instalación de termostatos.</t>
  </si>
  <si>
    <t>Suministro e instalación de termostato en conducto de extracción del edificio de Turbina.</t>
  </si>
  <si>
    <t>Suministro e instalación de un sistema de medida de caudal en continuo en la descarga de las unidades VTL-HVE-122A/B (componentes principales).</t>
  </si>
  <si>
    <t>Suministro e instalación de soportes de los elementos de caudal al conducto</t>
  </si>
  <si>
    <t>Suministro de componentes secundarios.</t>
  </si>
  <si>
    <t>Suministro de componentes secundarios sistema de medida de caudal descarga de las unidades.</t>
  </si>
  <si>
    <t>Instalación de un transmisor de caudal:  Acero en estructura metálica para fabricación de rack (montaje FIT).</t>
  </si>
  <si>
    <t>Acero UNE-EN 10025 S275JR, para rack de instrumentos formada por piezas simples de perfiles laminados en caliente de las series IPN, IPE, UPN, HEA, HEB o HEM, acabado con imprimación antioxidante y acabado final en RAL 6019, con uniones soldadas en obra. El precio incluye las soldaduras, los cortes, los despuntes, las piezas especiales, los casquillos y los elementos auxiliares de montaje. Incluye medios de elevación necesarios</t>
  </si>
  <si>
    <t>Suministro e instalación elementos necesarios para instalar un sistema contra incendios en entreplanta Edif. SBGT</t>
  </si>
  <si>
    <t>Suministro e instalación de un sistema de detección contra incendios en la entreplanta del Edificio SBGT, incluyendo:  detector de humos óptico con indicador de alimentación (2), pulsador de alarma por rotura de cristal rojo para exterior, indicador luminoso y acústico LED 9-28 Vcc, rojo, intermitente IP65 (1), módulo monitor (1), módulo de control (1), extintor de CO2 de 5 kg y cable bipolar (30m)</t>
  </si>
  <si>
    <t>CAPÍTULO 8</t>
  </si>
  <si>
    <t>REALIZACIÓN DE PRUEBAS EN C.N. SANTA MARÍA DE GAROÑA</t>
  </si>
  <si>
    <t>CAPÍTULO 9</t>
  </si>
  <si>
    <t>GESTIÓN DE RESIDUOS</t>
  </si>
  <si>
    <t>Partida alzada de abono íntegro. Incluye redacción/revisión de documentación, coste movilización personal, ejecución pruebas y servicios auxiliares/material requerido</t>
  </si>
  <si>
    <t>Realización de pruebas a requerimiento del Consejo de Seguridad Nuclear</t>
  </si>
  <si>
    <t>Partida alzada de abono íntegro. Ejecución de las pruebas de arranque/paro, prueba de instrumentos, etc. También incluye los servicios auxiliares así como montajes y desmontajes que pudieran ser requeridos.</t>
  </si>
  <si>
    <t>Realización de otras pruebas requeridas</t>
  </si>
  <si>
    <t>Partida alzada de abono íntegro. Ejecución de las pruebas de equilibrado del sistema, estableciendo puntos y condiciones de funcionamiento y determinando criterios de aceptación. También incluye los servicios auxiliares así como montajes y desmontajes que pudieran ser requeridos.</t>
  </si>
  <si>
    <t>Realización de pruebas de equilibrado del sistema</t>
  </si>
  <si>
    <t>Partida alzada de abono íntegro. Incluye la ejecución de las pruebas según ASME N510-2007 y la redacción de informe de resultados. También incluye los servicios auxiliares así como montajes y desmontajes que pudieran ser requeridos.</t>
  </si>
  <si>
    <t>Realización y Documentación de Pruebas de fugas / capacidad estructural del conducto existente</t>
  </si>
  <si>
    <t>Partida alzada de abono íntegro. Incluye la ejecución de las siguientes pruebas según ASME N510-2007 y la redacción de informe de resultados: inspecciones visuales, pruebas de fugas y capacidad extructural, pruebas de medida de caudal. También incluye los servicios auxiliares así como montajes y desmontajes que pudieran ser requeridos.</t>
  </si>
  <si>
    <t>Realización y Documentación de Pruebas de Puesta en Servicio Sistema HVAC-TB, excepto prueba de fugas / capacidad estructural del conducto existente</t>
  </si>
  <si>
    <t>Partida alzada de abono íntegro. Incluye la ejecución de las siguientes pruebas según ASME AG-1-2009 y la redacción del informe de resultados: inspecciones visuales, pruebas funcionales, pruebas de presión, pruebas de fugas y capacidad estructural, pruebas de distribución de caudal, pruebas de uniformidad de agente de prueba, pruebas de eficiencia filtros HEPA y prueba integrada sistema. También incluye los servicios auxiliares así como montajes y desmontajes que pudieran ser requeridos.</t>
  </si>
  <si>
    <t xml:space="preserve">Realización y Documentación de Pruebas en Unidades de Extracción y Filtración </t>
  </si>
  <si>
    <t>Partida alzada de abono íntegro. Incluye la mano de obra para la redacción de procedimientos a aprobar por Enresa</t>
  </si>
  <si>
    <t xml:space="preserve">Redacción de Procedimientos de Pruebas </t>
  </si>
  <si>
    <t>m³</t>
  </si>
  <si>
    <t>Transporte de residuos de madera con camión.</t>
  </si>
  <si>
    <t>Transporte con camión de residuos inertes de madera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</si>
  <si>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Transporte con camión de residuos inertes de plástico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</si>
  <si>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Transporte de residuos de plástico con camión.</t>
  </si>
  <si>
    <t>Transporte con camión de residuos inertes de papel y cartón,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</si>
  <si>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Transporte de residuos de papel y cartón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</si>
  <si>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</si>
  <si>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Transporte de residuos metálicos con camión.</t>
  </si>
  <si>
    <t>Canon de vertido por entrega de residuos de madera a gestor autorizado.</t>
  </si>
  <si>
    <t>Canon de vertido por entrega de residuos inertes de madera producidos en obras de construcción y/o demolición, en vertedero específico, instalación de tratamiento de residuos de construcción y demolición externa a la obra o centro de valorización o eliminación de residuos. El precio no incluye el transporte.</t>
  </si>
  <si>
    <t>Canon de vertido por entrega de residuos de plástico a gestor autorizado.</t>
  </si>
  <si>
    <t>Canon de vertido por entrega de residuos de papel y cartón a gestor autorizado.</t>
  </si>
  <si>
    <t>Canon de vertido por entrega de residuos metálicos a gestor autorizado.</t>
  </si>
  <si>
    <t>Canon de vertido por entrega de residuos inertes de plástico producidos en obras de construcción y/o demolición, en vertedero específico, instalación de tratamiento de residuos de construcción y demolición externa a la obra o centro de valorización o eliminación de residuos. El precio no incluye el transporte.</t>
  </si>
  <si>
    <t>Canon de vertido por entrega de residuos inertes de papel y cartón producidos en obras de construcción y/o demolición, en vertedero específico, instalación de tratamiento de residuos de construcción y demolición externa a la obra o centro de valorización o eliminación de residuos. El precio no incluye el transporte.</t>
  </si>
  <si>
    <t>Canon de vertido por entrega de residuos metálicos producidos en obras de construcción y/o demolición, en vertedero específico, instalación de tratamiento de residuos de construcción y demolición externa a la obra o centro de valorización o eliminación de residuos. El precio no incluye el transporte.</t>
  </si>
  <si>
    <t>Bidón para almacenar residuos peligrosos.</t>
  </si>
  <si>
    <t>Bidón de 200 litros de capacidad para residuos peligrosos procedentes de la construcción o demolición, apto para almacenar residuos metálicos peligrosos o contaminados con sustancias peligrosas.</t>
  </si>
  <si>
    <t>Transporte de bidón de residuos peligrosos.</t>
  </si>
  <si>
    <t>Transporte de bidón de 200 litros de capacidad con residuos peligrosos procedentes de la construcción o demolición, a vertedero específico, instalación de tratamiento de residuos de construcción y demolición externa a la obra o centro de valorización o eliminación de residuos, considerando la carga y descarga de los bidones.</t>
  </si>
  <si>
    <t>Canon de vertido por entrega de bidón con residuos peligrosos a gestor autorizado.</t>
  </si>
  <si>
    <t>Canon de vertido por entrega a gestor autorizado de residuos peligrosos, de bidón de 200 litros de capacidad con residuos metálicos peligrosos o contaminados con sustancias peligrosas procedentes de la construcción o demolición. El precio no incluye el recipiente ni el transporte.</t>
  </si>
  <si>
    <t>CAPÍTULO 10</t>
  </si>
  <si>
    <t>CAPÍTULO 11</t>
  </si>
  <si>
    <t>CONTROL DE CALIDAD Y DOCUMENTACIÓN FINAL DE OBRA</t>
  </si>
  <si>
    <t>Partida alzada de abono íntegro. Incluye la realización y entrega del Dossier de Calidad Final y planos as-built</t>
  </si>
  <si>
    <t>Formación general en la operación y mantenimiento del sistema</t>
  </si>
  <si>
    <t>Partida alzada de abono íntegro. Incluye la elaboración de la documentación soporte</t>
  </si>
  <si>
    <t>Redacción y entrega de la documentación final</t>
  </si>
  <si>
    <t>Y para que conste, firmo la presente declaración en …................….......... a…..de…………...... 2025.</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</si>
  <si>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</si>
  <si>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</si>
  <si>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D/Dª……………………… con domicilio en.…………………., enterado de la convocatoria de procedimiento de licitación para la contratación de las obras de modificación del sistema HVAC del edificio de turbina de la CN Santa María de Garoña  expediente nº CO-TA-24-018,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</si>
  <si>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ANEXO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</si>
</sst>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1" fillId="9" borderId="0" applyNumberFormat="0" applyBorder="0" applyAlignment="0" applyProtection="0"/>
  </cellStyleXfs>
  <cellXfs count="123">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1" fillId="3" borderId="7" xfId="0"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8"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15" fillId="5" borderId="0" xfId="0" applyFont="1" applyFill="1"/>
    <xf numFmtId="0" fontId="4" fillId="5" borderId="0" xfId="0" applyFont="1" applyFill="1" applyAlignment="1">
      <alignment horizontal="left"/>
    </xf>
    <xf numFmtId="0" fontId="18"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20" fillId="7" borderId="5" xfId="0" applyNumberFormat="1" applyFont="1" applyFill="1" applyBorder="1" applyAlignment="1">
      <alignment horizontal="right" vertical="center"/>
    </xf>
    <xf numFmtId="0" fontId="22" fillId="0" borderId="5" xfId="0" applyFont="1" applyBorder="1" applyAlignment="1" applyProtection="1">
      <alignment horizontal="center" vertical="center" wrapText="1"/>
      <protection locked="0"/>
    </xf>
    <xf numFmtId="0" fontId="21" fillId="5" borderId="0" xfId="1" applyFill="1" applyAlignment="1" applyProtection="1">
      <alignment horizontal="left"/>
    </xf>
    <xf numFmtId="0" fontId="0" fillId="5" borderId="0" xfId="0" applyFill="1" applyProtection="1">
      <protection hidden="1"/>
    </xf>
    <xf numFmtId="0" fontId="16"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22" fillId="5" borderId="1" xfId="0" applyFont="1" applyFill="1" applyBorder="1" applyAlignment="1" applyProtection="1">
      <alignment horizontal="center" vertical="center" wrapText="1"/>
      <protection locked="0"/>
    </xf>
    <xf numFmtId="0" fontId="22" fillId="5" borderId="3" xfId="0" applyFont="1" applyFill="1" applyBorder="1" applyAlignment="1" applyProtection="1">
      <alignment horizontal="center" vertical="center" wrapText="1"/>
      <protection locked="0"/>
    </xf>
    <xf numFmtId="0" fontId="22" fillId="5" borderId="4" xfId="0" applyFont="1" applyFill="1" applyBorder="1" applyAlignment="1" applyProtection="1">
      <alignment horizontal="center" vertical="center" wrapText="1"/>
      <protection locked="0"/>
    </xf>
    <xf numFmtId="1" fontId="1" fillId="3" borderId="7" xfId="0" applyNumberFormat="1" applyFont="1" applyFill="1" applyBorder="1" applyAlignment="1">
      <alignment horizontal="right" vertical="center"/>
    </xf>
    <xf numFmtId="4" fontId="0" fillId="5" borderId="0" xfId="0" applyNumberFormat="1" applyFill="1"/>
    <xf numFmtId="4" fontId="13" fillId="5" borderId="0" xfId="0" applyNumberFormat="1" applyFont="1" applyFill="1"/>
    <xf numFmtId="0" fontId="1" fillId="3" borderId="7" xfId="0" applyFont="1" applyFill="1" applyBorder="1" applyAlignment="1">
      <alignment horizontal="center"/>
    </xf>
    <xf numFmtId="1" fontId="1"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2" fillId="0" borderId="4" xfId="0" applyFont="1" applyBorder="1" applyAlignment="1">
      <alignment horizontal="center" vertical="center"/>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 fillId="3" borderId="4" xfId="0" applyFont="1" applyFill="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2" fillId="5" borderId="1" xfId="0" applyFont="1" applyFill="1" applyBorder="1" applyAlignment="1" applyProtection="1">
      <alignment horizontal="center" vertical="center" wrapText="1"/>
      <protection locked="0"/>
    </xf>
    <xf numFmtId="0" fontId="22" fillId="5" borderId="4" xfId="0" applyFont="1" applyFill="1" applyBorder="1" applyAlignment="1" applyProtection="1">
      <alignment horizontal="center" vertical="center" wrapText="1"/>
      <protection locked="0"/>
    </xf>
    <xf numFmtId="0" fontId="22"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18" fillId="5" borderId="0" xfId="0" applyFont="1" applyFill="1" applyAlignment="1">
      <alignment horizontal="center"/>
    </xf>
    <xf numFmtId="0" fontId="18" fillId="5" borderId="0" xfId="0" applyFont="1" applyFill="1" applyAlignment="1">
      <alignment horizontal="center" vertical="center"/>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3" fillId="7" borderId="13" xfId="0" applyFont="1" applyFill="1" applyBorder="1" applyAlignment="1">
      <alignment horizontal="left" vertical="center"/>
    </xf>
    <xf numFmtId="0" fontId="23" fillId="7" borderId="14" xfId="0" applyFont="1" applyFill="1" applyBorder="1" applyAlignment="1">
      <alignment horizontal="left"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4" fillId="5" borderId="0" xfId="0" applyFont="1" applyFill="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490994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zoomScale="115" zoomScaleNormal="115" workbookViewId="0">
      <selection activeCell="B24" sqref="B24"/>
    </sheetView>
  </sheetViews>
  <sheetFormatPr baseColWidth="10" defaultColWidth="11.5546875" defaultRowHeight="14.4" x14ac:dyDescent="0.3"/>
  <cols>
    <col min="1" max="1" width="2" style="38" customWidth="1"/>
    <col min="2" max="2" width="42.6640625" style="41" customWidth="1"/>
    <col min="3" max="3" width="6" style="41" customWidth="1"/>
    <col min="4" max="4" width="16.6640625" style="41" customWidth="1"/>
    <col min="5" max="5" width="15.44140625" style="38" customWidth="1"/>
    <col min="6" max="6" width="1" style="38" customWidth="1"/>
    <col min="7" max="15" width="11.5546875" style="38"/>
    <col min="16" max="16" width="13.109375" style="38" customWidth="1"/>
    <col min="17" max="17" width="2.88671875" style="38" customWidth="1"/>
    <col min="18" max="29" width="11.5546875" style="38"/>
    <col min="30" max="16384" width="11.5546875" style="41"/>
  </cols>
  <sheetData>
    <row r="1" spans="2:2" s="38" customFormat="1" ht="9.75" customHeight="1" x14ac:dyDescent="0.3"/>
    <row r="2" spans="2:2" s="38" customFormat="1" ht="9.75" customHeight="1" x14ac:dyDescent="0.3"/>
    <row r="3" spans="2:2" s="38" customFormat="1" ht="9.75" customHeight="1" x14ac:dyDescent="0.3"/>
    <row r="4" spans="2:2" s="38" customFormat="1" ht="9.75" customHeight="1" x14ac:dyDescent="0.3"/>
    <row r="5" spans="2:2" s="38" customFormat="1" ht="9.75" customHeight="1" x14ac:dyDescent="0.3"/>
    <row r="6" spans="2:2" s="38" customFormat="1" ht="20.25" customHeight="1" x14ac:dyDescent="0.4">
      <c r="B6" s="39" t="s">
        <v>25</v>
      </c>
    </row>
    <row r="7" spans="2:2" s="38" customFormat="1" ht="15" customHeight="1" x14ac:dyDescent="0.3"/>
    <row r="8" spans="2:2" s="38" customFormat="1" ht="15" customHeight="1" x14ac:dyDescent="0.3">
      <c r="B8" s="40" t="s">
        <v>35</v>
      </c>
    </row>
    <row r="9" spans="2:2" s="38" customFormat="1" ht="15" customHeight="1" x14ac:dyDescent="0.3">
      <c r="B9" s="40" t="s">
        <v>553</v>
      </c>
    </row>
    <row r="10" spans="2:2" s="38" customFormat="1" ht="15" customHeight="1" x14ac:dyDescent="0.3">
      <c r="B10" s="40" t="s">
        <v>554</v>
      </c>
    </row>
    <row r="11" spans="2:2" s="38" customFormat="1" ht="15" customHeight="1" x14ac:dyDescent="0.3">
      <c r="B11" s="40" t="s">
        <v>36</v>
      </c>
    </row>
    <row r="12" spans="2:2" s="38" customFormat="1" ht="15" customHeight="1" x14ac:dyDescent="0.3">
      <c r="B12" s="40" t="s">
        <v>32</v>
      </c>
    </row>
    <row r="13" spans="2:2" s="38" customFormat="1" ht="15" customHeight="1" x14ac:dyDescent="0.3">
      <c r="B13" s="40" t="s">
        <v>34</v>
      </c>
    </row>
    <row r="14" spans="2:2" s="38" customFormat="1" ht="15" customHeight="1" x14ac:dyDescent="0.3">
      <c r="B14" s="40" t="s">
        <v>29</v>
      </c>
    </row>
    <row r="15" spans="2:2" s="38" customFormat="1" ht="15" customHeight="1" x14ac:dyDescent="0.3">
      <c r="B15" s="40" t="s">
        <v>27</v>
      </c>
    </row>
    <row r="16" spans="2:2" s="38" customFormat="1" ht="15" customHeight="1" x14ac:dyDescent="0.3">
      <c r="B16" s="40" t="s">
        <v>30</v>
      </c>
    </row>
    <row r="17" spans="2:19" s="38" customFormat="1" ht="15" customHeight="1" x14ac:dyDescent="0.3">
      <c r="B17" s="40" t="s">
        <v>31</v>
      </c>
    </row>
    <row r="18" spans="2:19" s="38" customFormat="1" ht="15" customHeight="1" x14ac:dyDescent="0.3">
      <c r="B18" s="40" t="s">
        <v>26</v>
      </c>
    </row>
    <row r="19" spans="2:19" s="38" customFormat="1" ht="15" customHeight="1" x14ac:dyDescent="0.3">
      <c r="B19" s="40" t="s">
        <v>28</v>
      </c>
    </row>
    <row r="20" spans="2:19" s="38" customFormat="1" ht="5.25" customHeight="1" x14ac:dyDescent="0.3">
      <c r="B20" s="40"/>
    </row>
    <row r="21" spans="2:19" s="38" customFormat="1" ht="47.25" customHeight="1" x14ac:dyDescent="0.3">
      <c r="B21" s="53" t="s">
        <v>33</v>
      </c>
      <c r="C21" s="54"/>
      <c r="D21" s="54"/>
      <c r="E21" s="54"/>
      <c r="F21" s="54"/>
      <c r="G21" s="54"/>
      <c r="H21" s="54"/>
      <c r="I21" s="54"/>
      <c r="J21" s="54"/>
      <c r="K21" s="54"/>
      <c r="L21" s="54"/>
      <c r="M21" s="54"/>
      <c r="N21" s="54"/>
      <c r="O21" s="54"/>
      <c r="P21" s="54"/>
      <c r="Q21" s="54"/>
      <c r="R21" s="54"/>
      <c r="S21" s="55"/>
    </row>
    <row r="22" spans="2:19" s="38" customFormat="1" x14ac:dyDescent="0.3"/>
    <row r="23" spans="2:19" s="38" customFormat="1" x14ac:dyDescent="0.3"/>
    <row r="24" spans="2:19" s="38" customFormat="1" x14ac:dyDescent="0.3"/>
    <row r="25" spans="2:19" s="38" customFormat="1" x14ac:dyDescent="0.3"/>
    <row r="26" spans="2:19" s="38" customFormat="1" x14ac:dyDescent="0.3"/>
    <row r="27" spans="2:19" s="38" customFormat="1" x14ac:dyDescent="0.3"/>
    <row r="28" spans="2:19" s="38" customFormat="1" x14ac:dyDescent="0.3"/>
    <row r="29" spans="2:19" s="38" customFormat="1" x14ac:dyDescent="0.3"/>
    <row r="30" spans="2:19" s="38" customFormat="1" x14ac:dyDescent="0.3"/>
    <row r="31" spans="2:19" s="38" customFormat="1" x14ac:dyDescent="0.3"/>
    <row r="32" spans="2:19" s="38" customFormat="1" x14ac:dyDescent="0.3"/>
    <row r="33" s="38" customFormat="1" x14ac:dyDescent="0.3"/>
    <row r="34" s="38" customFormat="1" x14ac:dyDescent="0.3"/>
    <row r="35" s="38" customFormat="1" x14ac:dyDescent="0.3"/>
    <row r="36" s="38" customFormat="1" x14ac:dyDescent="0.3"/>
    <row r="37" s="38" customFormat="1" x14ac:dyDescent="0.3"/>
    <row r="38" s="38" customFormat="1" x14ac:dyDescent="0.3"/>
    <row r="39" s="38" customFormat="1" x14ac:dyDescent="0.3"/>
    <row r="40" s="38" customFormat="1" x14ac:dyDescent="0.3"/>
    <row r="41" s="38" customFormat="1" x14ac:dyDescent="0.3"/>
    <row r="42" s="38" customFormat="1" x14ac:dyDescent="0.3"/>
    <row r="43" s="38" customFormat="1" x14ac:dyDescent="0.3"/>
    <row r="44" s="38" customFormat="1" x14ac:dyDescent="0.3"/>
    <row r="45" s="38" customFormat="1" x14ac:dyDescent="0.3"/>
    <row r="46" s="38" customFormat="1" x14ac:dyDescent="0.3"/>
    <row r="47" s="38" customFormat="1" x14ac:dyDescent="0.3"/>
    <row r="48" s="38" customFormat="1" x14ac:dyDescent="0.3"/>
    <row r="49" s="38" customFormat="1" x14ac:dyDescent="0.3"/>
    <row r="50" s="38" customFormat="1" x14ac:dyDescent="0.3"/>
    <row r="51" s="38" customFormat="1" x14ac:dyDescent="0.3"/>
    <row r="52" s="38" customFormat="1" x14ac:dyDescent="0.3"/>
    <row r="53" s="38" customFormat="1" x14ac:dyDescent="0.3"/>
    <row r="54" s="38" customFormat="1" x14ac:dyDescent="0.3"/>
    <row r="55" s="38" customFormat="1" x14ac:dyDescent="0.3"/>
    <row r="56" s="38" customFormat="1" x14ac:dyDescent="0.3"/>
    <row r="57" s="38" customFormat="1" x14ac:dyDescent="0.3"/>
    <row r="58" s="38" customFormat="1" x14ac:dyDescent="0.3"/>
    <row r="59" s="38" customFormat="1" x14ac:dyDescent="0.3"/>
    <row r="60" s="38" customFormat="1" x14ac:dyDescent="0.3"/>
    <row r="61" s="38" customFormat="1" x14ac:dyDescent="0.3"/>
    <row r="62" s="38" customFormat="1" x14ac:dyDescent="0.3"/>
    <row r="63" s="38" customFormat="1" x14ac:dyDescent="0.3"/>
    <row r="64" s="38" customFormat="1" x14ac:dyDescent="0.3"/>
    <row r="65" s="38" customFormat="1" x14ac:dyDescent="0.3"/>
    <row r="66" s="38" customFormat="1" x14ac:dyDescent="0.3"/>
    <row r="67" s="38" customFormat="1" x14ac:dyDescent="0.3"/>
    <row r="68" s="38" customFormat="1" x14ac:dyDescent="0.3"/>
    <row r="69" s="38" customFormat="1" x14ac:dyDescent="0.3"/>
    <row r="70" s="38" customFormat="1" x14ac:dyDescent="0.3"/>
    <row r="71" s="38" customFormat="1" x14ac:dyDescent="0.3"/>
    <row r="72" s="38" customFormat="1" x14ac:dyDescent="0.3"/>
    <row r="73" s="38" customFormat="1" x14ac:dyDescent="0.3"/>
    <row r="74" s="38" customFormat="1" x14ac:dyDescent="0.3"/>
    <row r="75" s="38" customFormat="1" x14ac:dyDescent="0.3"/>
    <row r="76" s="38" customFormat="1" x14ac:dyDescent="0.3"/>
    <row r="77" s="38" customFormat="1" x14ac:dyDescent="0.3"/>
    <row r="78" s="38" customFormat="1" x14ac:dyDescent="0.3"/>
    <row r="79" s="38" customFormat="1" x14ac:dyDescent="0.3"/>
    <row r="80" s="38" customFormat="1" x14ac:dyDescent="0.3"/>
    <row r="81" s="38" customFormat="1" x14ac:dyDescent="0.3"/>
    <row r="82" s="38" customFormat="1" x14ac:dyDescent="0.3"/>
    <row r="83" s="38" customFormat="1" x14ac:dyDescent="0.3"/>
    <row r="84" s="38" customFormat="1" x14ac:dyDescent="0.3"/>
    <row r="85" s="38" customFormat="1" x14ac:dyDescent="0.3"/>
  </sheetData>
  <sheetProtection algorithmName="SHA-512" hashValue="CLmHBJ99yabi9bsdKLLfqqAQP3JSmTyedZPnes3I9aejX2hN6SeFF3CxAiBO2o3k5Rp87r4g7ihBXDIUBMDOsQ==" saltValue="WpA4NoHLlY6s4YhBwITPzw=="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1510"/>
  <sheetViews>
    <sheetView tabSelected="1" zoomScale="115" zoomScaleNormal="115" workbookViewId="0">
      <selection activeCell="B6" sqref="B6:H13"/>
    </sheetView>
  </sheetViews>
  <sheetFormatPr baseColWidth="10" defaultRowHeight="14.4" x14ac:dyDescent="0.3"/>
  <cols>
    <col min="1" max="1" width="2" style="10" customWidth="1"/>
    <col min="2" max="2" width="9.109375" customWidth="1"/>
    <col min="3" max="3" width="9.88671875" customWidth="1"/>
    <col min="4" max="4" width="52.109375" customWidth="1"/>
    <col min="5" max="5" width="20.44140625" style="10" customWidth="1"/>
    <col min="6" max="6" width="11.88671875" style="10" customWidth="1"/>
    <col min="7" max="7" width="7" style="10" customWidth="1"/>
    <col min="8" max="8" width="10.88671875" style="10" customWidth="1"/>
    <col min="9" max="9" width="76.33203125" style="10" customWidth="1"/>
    <col min="10" max="28" width="11.5546875" style="10"/>
  </cols>
  <sheetData>
    <row r="1" spans="2:8" s="10" customFormat="1" ht="7.5" customHeight="1" x14ac:dyDescent="0.3"/>
    <row r="2" spans="2:8" s="10" customFormat="1" ht="27.75" customHeight="1" x14ac:dyDescent="0.4">
      <c r="B2" s="90" t="s">
        <v>556</v>
      </c>
      <c r="C2" s="90"/>
      <c r="D2" s="90"/>
      <c r="E2" s="90"/>
      <c r="F2" s="90"/>
      <c r="G2" s="90"/>
      <c r="H2" s="90"/>
    </row>
    <row r="3" spans="2:8" s="10" customFormat="1" ht="9.75" customHeight="1" x14ac:dyDescent="0.3">
      <c r="B3" s="22"/>
      <c r="C3" s="22"/>
      <c r="D3" s="22"/>
      <c r="E3" s="22"/>
      <c r="F3" s="22"/>
      <c r="G3" s="22"/>
      <c r="H3" s="22"/>
    </row>
    <row r="4" spans="2:8" s="10" customFormat="1" ht="16.5" customHeight="1" x14ac:dyDescent="0.3">
      <c r="B4" s="91" t="s">
        <v>15</v>
      </c>
      <c r="C4" s="91"/>
      <c r="D4" s="91"/>
      <c r="E4" s="91"/>
      <c r="F4" s="91"/>
      <c r="G4" s="91"/>
      <c r="H4" s="91"/>
    </row>
    <row r="5" spans="2:8" s="10" customFormat="1" ht="15" customHeight="1" x14ac:dyDescent="0.3">
      <c r="B5" s="20"/>
    </row>
    <row r="6" spans="2:8" s="10" customFormat="1" ht="15" customHeight="1" x14ac:dyDescent="0.3">
      <c r="B6" s="118" t="s">
        <v>555</v>
      </c>
      <c r="C6" s="118"/>
      <c r="D6" s="118"/>
      <c r="E6" s="118"/>
      <c r="F6" s="118"/>
      <c r="G6" s="118"/>
      <c r="H6" s="118"/>
    </row>
    <row r="7" spans="2:8" s="10" customFormat="1" ht="15" customHeight="1" x14ac:dyDescent="0.3">
      <c r="B7" s="118"/>
      <c r="C7" s="118"/>
      <c r="D7" s="118"/>
      <c r="E7" s="118"/>
      <c r="F7" s="118"/>
      <c r="G7" s="118"/>
      <c r="H7" s="118"/>
    </row>
    <row r="8" spans="2:8" s="10" customFormat="1" ht="15" customHeight="1" x14ac:dyDescent="0.3">
      <c r="B8" s="118"/>
      <c r="C8" s="118"/>
      <c r="D8" s="118"/>
      <c r="E8" s="118"/>
      <c r="F8" s="118"/>
      <c r="G8" s="118"/>
      <c r="H8" s="118"/>
    </row>
    <row r="9" spans="2:8" s="10" customFormat="1" ht="15" customHeight="1" x14ac:dyDescent="0.3">
      <c r="B9" s="118"/>
      <c r="C9" s="118"/>
      <c r="D9" s="118"/>
      <c r="E9" s="118"/>
      <c r="F9" s="118"/>
      <c r="G9" s="118"/>
      <c r="H9" s="118"/>
    </row>
    <row r="10" spans="2:8" s="10" customFormat="1" ht="15" customHeight="1" x14ac:dyDescent="0.3">
      <c r="B10" s="118"/>
      <c r="C10" s="118"/>
      <c r="D10" s="118"/>
      <c r="E10" s="118"/>
      <c r="F10" s="118"/>
      <c r="G10" s="118"/>
      <c r="H10" s="118"/>
    </row>
    <row r="11" spans="2:8" s="10" customFormat="1" ht="15" customHeight="1" x14ac:dyDescent="0.3">
      <c r="B11" s="118"/>
      <c r="C11" s="118"/>
      <c r="D11" s="118"/>
      <c r="E11" s="118"/>
      <c r="F11" s="118"/>
      <c r="G11" s="118"/>
      <c r="H11" s="118"/>
    </row>
    <row r="12" spans="2:8" s="10" customFormat="1" ht="15" customHeight="1" x14ac:dyDescent="0.3">
      <c r="B12" s="118"/>
      <c r="C12" s="118"/>
      <c r="D12" s="118"/>
      <c r="E12" s="118"/>
      <c r="F12" s="118"/>
      <c r="G12" s="118"/>
      <c r="H12" s="118"/>
    </row>
    <row r="13" spans="2:8" s="10" customFormat="1" ht="15" customHeight="1" x14ac:dyDescent="0.3">
      <c r="B13" s="118"/>
      <c r="C13" s="118"/>
      <c r="D13" s="118"/>
      <c r="E13" s="118"/>
      <c r="F13" s="118"/>
      <c r="G13" s="118"/>
      <c r="H13" s="118"/>
    </row>
    <row r="14" spans="2:8" s="10" customFormat="1" ht="15" customHeight="1" thickBot="1" x14ac:dyDescent="0.35">
      <c r="B14" s="34"/>
      <c r="C14" s="34"/>
      <c r="D14" s="34"/>
      <c r="E14" s="34"/>
      <c r="F14" s="34"/>
      <c r="G14" s="34"/>
      <c r="H14" s="34"/>
    </row>
    <row r="15" spans="2:8" ht="16.5" customHeight="1" x14ac:dyDescent="0.4">
      <c r="B15" s="105" t="s">
        <v>75</v>
      </c>
      <c r="C15" s="106"/>
      <c r="D15" s="107"/>
      <c r="E15" s="18"/>
      <c r="F15" s="101" t="s">
        <v>24</v>
      </c>
      <c r="G15" s="102"/>
    </row>
    <row r="16" spans="2:8" ht="55.5" customHeight="1" thickBot="1" x14ac:dyDescent="0.45">
      <c r="B16" s="108"/>
      <c r="C16" s="109"/>
      <c r="D16" s="110"/>
      <c r="E16" s="19"/>
      <c r="F16" s="103"/>
      <c r="G16" s="104"/>
    </row>
    <row r="17" spans="2:15" ht="16.2" thickBot="1" x14ac:dyDescent="0.35">
      <c r="B17" s="111" t="s">
        <v>11</v>
      </c>
      <c r="C17" s="112"/>
      <c r="D17" s="113"/>
      <c r="E17" s="14" t="s">
        <v>12</v>
      </c>
      <c r="F17" s="119"/>
      <c r="G17" s="120"/>
    </row>
    <row r="18" spans="2:15" ht="17.399999999999999" customHeight="1" thickBot="1" x14ac:dyDescent="0.45">
      <c r="B18" s="114" t="s">
        <v>64</v>
      </c>
      <c r="C18" s="115"/>
      <c r="D18" s="115"/>
      <c r="E18" s="35" t="str">
        <f>IF(I18="En este capítulo hay alguna partida con precio unitario o partida alzada sin rellenar","Sin importe por errores",+'Modelo de oferta económica'!H58)</f>
        <v>Sin importe por errores</v>
      </c>
      <c r="F18" s="121"/>
      <c r="G18" s="122"/>
      <c r="I18" s="15" t="str">
        <f xml:space="preserve"> IF('Modelo de oferta económica'!I58=0,"","En este capítulo hay alguna partida con precio unitario o partida alzada sin rellenar")</f>
        <v>En este capítulo hay alguna partida con precio unitario o partida alzada sin rellenar</v>
      </c>
      <c r="J18" s="15"/>
      <c r="K18" s="15"/>
      <c r="L18" s="15"/>
      <c r="M18" s="15"/>
      <c r="N18" s="15"/>
      <c r="O18" s="15"/>
    </row>
    <row r="19" spans="2:15" ht="17.399999999999999" customHeight="1" thickBot="1" x14ac:dyDescent="0.45">
      <c r="B19" s="114" t="s">
        <v>65</v>
      </c>
      <c r="C19" s="115"/>
      <c r="D19" s="115"/>
      <c r="E19" s="35" t="str">
        <f>IF(I19="En este capítulo hay alguna partida con precio unitario o partida alzada sin rellenar","Sin importe por errores",+'Modelo de oferta económica'!H72)</f>
        <v>Sin importe por errores</v>
      </c>
      <c r="F19" s="121"/>
      <c r="G19" s="122"/>
      <c r="I19" s="15" t="str">
        <f xml:space="preserve"> IF('Modelo de oferta económica'!I72=0,"","En este capítulo hay alguna partida con precio unitario o partida alzada sin rellenar")</f>
        <v>En este capítulo hay alguna partida con precio unitario o partida alzada sin rellenar</v>
      </c>
    </row>
    <row r="20" spans="2:15" ht="17.399999999999999" customHeight="1" thickBot="1" x14ac:dyDescent="0.45">
      <c r="B20" s="114" t="s">
        <v>66</v>
      </c>
      <c r="C20" s="115"/>
      <c r="D20" s="115"/>
      <c r="E20" s="35" t="str">
        <f>IF(I20="En este capítulo hay alguna partida con precio unitario o partida alzada sin rellenar","Sin importe por errores",+'Modelo de oferta económica'!H86)</f>
        <v>Sin importe por errores</v>
      </c>
      <c r="F20" s="121"/>
      <c r="G20" s="122"/>
      <c r="I20" s="15" t="str">
        <f xml:space="preserve"> IF('Modelo de oferta económica'!I86=0,"","En este capítulo hay alguna partida con precio unitario o partida alzada sin rellenar")</f>
        <v>En este capítulo hay alguna partida con precio unitario o partida alzada sin rellenar</v>
      </c>
    </row>
    <row r="21" spans="2:15" ht="17.399999999999999" customHeight="1" thickBot="1" x14ac:dyDescent="0.45">
      <c r="B21" s="114" t="s">
        <v>67</v>
      </c>
      <c r="C21" s="115"/>
      <c r="D21" s="115"/>
      <c r="E21" s="35" t="str">
        <f>IF(I21="En este capítulo hay alguna partida con precio unitario o partida alzada sin rellenar","Sin importe por errores",+'Modelo de oferta económica'!H168)</f>
        <v>Sin importe por errores</v>
      </c>
      <c r="F21" s="121"/>
      <c r="G21" s="122"/>
      <c r="I21" s="15" t="str">
        <f xml:space="preserve"> IF('Modelo de oferta económica'!I168=0,"","En este capítulo hay alguna partida con precio unitario o partida alzada sin rellenar")</f>
        <v>En este capítulo hay alguna partida con precio unitario o partida alzada sin rellenar</v>
      </c>
    </row>
    <row r="22" spans="2:15" ht="17.399999999999999" customHeight="1" thickBot="1" x14ac:dyDescent="0.45">
      <c r="B22" s="114" t="s">
        <v>68</v>
      </c>
      <c r="C22" s="115"/>
      <c r="D22" s="115"/>
      <c r="E22" s="35" t="str">
        <f>IF(I22="En este capítulo hay alguna partida con precio unitario o partida alzada sin rellenar","Sin importe por errores",+'Modelo de oferta económica'!H674)</f>
        <v>Sin importe por errores</v>
      </c>
      <c r="F22" s="121"/>
      <c r="G22" s="122"/>
      <c r="I22" s="15" t="str">
        <f xml:space="preserve"> IF('Modelo de oferta económica'!I674=0,"","En este capítulo hay alguna partida con precio unitario o partida alzada sin rellenar")</f>
        <v>En este capítulo hay alguna partida con precio unitario o partida alzada sin rellenar</v>
      </c>
    </row>
    <row r="23" spans="2:15" ht="17.399999999999999" customHeight="1" thickBot="1" x14ac:dyDescent="0.45">
      <c r="B23" s="114" t="s">
        <v>69</v>
      </c>
      <c r="C23" s="115"/>
      <c r="D23" s="115"/>
      <c r="E23" s="35" t="str">
        <f>IF(I23="En este capítulo hay alguna partida con precio unitario o partida alzada sin rellenar","Sin importe por errores",+'Modelo de oferta económica'!H712)</f>
        <v>Sin importe por errores</v>
      </c>
      <c r="F23" s="121"/>
      <c r="G23" s="122"/>
      <c r="I23" s="15" t="str">
        <f xml:space="preserve"> IF('Modelo de oferta económica'!I712=0,"","En este capítulo hay alguna partida con precio unitario o partida alzada sin rellenar")</f>
        <v>En este capítulo hay alguna partida con precio unitario o partida alzada sin rellenar</v>
      </c>
    </row>
    <row r="24" spans="2:15" ht="17.399999999999999" customHeight="1" thickBot="1" x14ac:dyDescent="0.45">
      <c r="B24" s="114" t="s">
        <v>70</v>
      </c>
      <c r="C24" s="115"/>
      <c r="D24" s="115"/>
      <c r="E24" s="35" t="str">
        <f>IF(I24="En este capítulo hay alguna partida con precio unitario o partida alzada sin rellenar","Sin importe por errores",+'Modelo de oferta económica'!H826)</f>
        <v>Sin importe por errores</v>
      </c>
      <c r="F24" s="121"/>
      <c r="G24" s="122"/>
      <c r="I24" s="15" t="str">
        <f xml:space="preserve"> IF('Modelo de oferta económica'!I826=0,"","En este capítulo hay alguna partida con precio unitario o partida alzada sin rellenar")</f>
        <v>En este capítulo hay alguna partida con precio unitario o partida alzada sin rellenar</v>
      </c>
    </row>
    <row r="25" spans="2:15" ht="17.399999999999999" customHeight="1" thickBot="1" x14ac:dyDescent="0.45">
      <c r="B25" s="114" t="s">
        <v>71</v>
      </c>
      <c r="C25" s="115"/>
      <c r="D25" s="115"/>
      <c r="E25" s="35" t="str">
        <f>IF(I25="En este capítulo hay alguna partida con precio unitario o partida alzada sin rellenar","Sin importe por errores",+'Modelo de oferta económica'!H904)</f>
        <v>Sin importe por errores</v>
      </c>
      <c r="F25" s="121"/>
      <c r="G25" s="122"/>
      <c r="I25" s="15" t="str">
        <f xml:space="preserve"> IF('Modelo de oferta económica'!I904=0,"","En este capítulo hay alguna partida con precio unitario o partida alzada sin rellenar")</f>
        <v>En este capítulo hay alguna partida con precio unitario o partida alzada sin rellenar</v>
      </c>
    </row>
    <row r="26" spans="2:15" ht="17.399999999999999" customHeight="1" thickBot="1" x14ac:dyDescent="0.45">
      <c r="B26" s="114" t="s">
        <v>72</v>
      </c>
      <c r="C26" s="115"/>
      <c r="D26" s="115"/>
      <c r="E26" s="35" t="str">
        <f>IF(I26="En este capítulo hay alguna partida con precio unitario o partida alzada sin rellenar","Sin importe por errores",+'Modelo de oferta económica'!H934)</f>
        <v>Sin importe por errores</v>
      </c>
      <c r="F26" s="121"/>
      <c r="G26" s="122"/>
      <c r="I26" s="15" t="str">
        <f xml:space="preserve"> IF('Modelo de oferta económica'!I934=0,"","En este capítulo hay alguna partida con precio unitario o partida alzada sin rellenar")</f>
        <v>En este capítulo hay alguna partida con precio unitario o partida alzada sin rellenar</v>
      </c>
    </row>
    <row r="27" spans="2:15" ht="17.399999999999999" customHeight="1" thickBot="1" x14ac:dyDescent="0.45">
      <c r="B27" s="114" t="s">
        <v>74</v>
      </c>
      <c r="C27" s="115"/>
      <c r="D27" s="115"/>
      <c r="E27" s="35" t="str">
        <f>IF(I27="En este capítulo hay alguna partida con precio unitario o partida alzada sin rellenar","Sin importe por errores",+'Modelo de oferta económica'!H980)</f>
        <v>Sin importe por errores</v>
      </c>
      <c r="F27" s="121"/>
      <c r="G27" s="122"/>
      <c r="I27" s="15" t="str">
        <f xml:space="preserve"> IF('Modelo de oferta económica'!I980=0,"","En este capítulo hay alguna partida con precio unitario o partida alzada sin rellenar")</f>
        <v>En este capítulo hay alguna partida con precio unitario o partida alzada sin rellenar</v>
      </c>
    </row>
    <row r="28" spans="2:15" ht="17.399999999999999" customHeight="1" thickBot="1" x14ac:dyDescent="0.45">
      <c r="B28" s="114" t="s">
        <v>73</v>
      </c>
      <c r="C28" s="115"/>
      <c r="D28" s="115"/>
      <c r="E28" s="35" t="str">
        <f>IF(I28="En este capítulo hay alguna partida con precio unitario o partida alzada sin rellenar","Sin importe por errores",+'Modelo de oferta económica'!H986)</f>
        <v>Sin importe por errores</v>
      </c>
      <c r="F28" s="121"/>
      <c r="G28" s="122"/>
      <c r="I28" s="15" t="str">
        <f xml:space="preserve"> IF('Modelo de oferta económica'!I986=0,"","En este capítulo hay alguna partida con precio unitario o partida alzada sin rellenar")</f>
        <v>En este capítulo hay alguna partida con precio unitario o partida alzada sin rellenar</v>
      </c>
    </row>
    <row r="29" spans="2:15" ht="15.75" customHeight="1" thickBot="1" x14ac:dyDescent="0.45">
      <c r="B29" s="16" t="s">
        <v>16</v>
      </c>
      <c r="C29" s="17"/>
      <c r="D29" s="17"/>
      <c r="E29" s="24">
        <f>SUM(E18:E28)</f>
        <v>0</v>
      </c>
      <c r="F29" s="116">
        <v>2300591.4</v>
      </c>
      <c r="G29" s="117"/>
      <c r="I29" s="15" t="str">
        <f xml:space="preserve"> IF(E29&gt;F29,"El precio ofertado supera el Precio Máximo de Licitación, oferta NO ADMISIBLE","")</f>
        <v/>
      </c>
    </row>
    <row r="30" spans="2:15" ht="15" thickBot="1" x14ac:dyDescent="0.35">
      <c r="B30" s="10"/>
      <c r="C30" s="10"/>
      <c r="D30" s="10"/>
      <c r="E30" s="49"/>
      <c r="I30" s="50"/>
    </row>
    <row r="31" spans="2:15" ht="15.75" customHeight="1" thickBot="1" x14ac:dyDescent="0.35">
      <c r="B31" s="92" t="s">
        <v>17</v>
      </c>
      <c r="C31" s="93"/>
      <c r="D31" s="93"/>
      <c r="E31" s="94"/>
      <c r="F31" s="21" t="s">
        <v>18</v>
      </c>
      <c r="G31" s="21" t="s">
        <v>19</v>
      </c>
    </row>
    <row r="32" spans="2:15" ht="15" customHeight="1" thickBot="1" x14ac:dyDescent="0.35">
      <c r="B32" s="95"/>
      <c r="C32" s="96"/>
      <c r="D32" s="96"/>
      <c r="E32" s="97"/>
      <c r="F32" s="33"/>
      <c r="G32" s="33"/>
    </row>
    <row r="33" spans="2:7" ht="40.5" customHeight="1" thickBot="1" x14ac:dyDescent="0.35">
      <c r="B33" s="98" t="s">
        <v>20</v>
      </c>
      <c r="C33" s="99"/>
      <c r="D33" s="99"/>
      <c r="E33" s="99"/>
      <c r="F33" s="99"/>
      <c r="G33" s="100"/>
    </row>
    <row r="34" spans="2:7" ht="34.5" customHeight="1" thickBot="1" x14ac:dyDescent="0.35">
      <c r="B34" s="77" t="s">
        <v>21</v>
      </c>
      <c r="C34" s="78"/>
      <c r="D34" s="79"/>
      <c r="E34" s="23" t="s">
        <v>22</v>
      </c>
      <c r="F34" s="72" t="s">
        <v>23</v>
      </c>
      <c r="G34" s="73"/>
    </row>
    <row r="35" spans="2:7" ht="18" customHeight="1" thickBot="1" x14ac:dyDescent="0.35">
      <c r="B35" s="74"/>
      <c r="C35" s="76"/>
      <c r="D35" s="75"/>
      <c r="E35" s="36"/>
      <c r="F35" s="74"/>
      <c r="G35" s="75"/>
    </row>
    <row r="36" spans="2:7" ht="18" customHeight="1" thickBot="1" x14ac:dyDescent="0.35">
      <c r="B36" s="74"/>
      <c r="C36" s="76"/>
      <c r="D36" s="75"/>
      <c r="E36" s="36"/>
      <c r="F36" s="74"/>
      <c r="G36" s="75"/>
    </row>
    <row r="37" spans="2:7" ht="18" customHeight="1" thickBot="1" x14ac:dyDescent="0.35">
      <c r="B37" s="74"/>
      <c r="C37" s="76"/>
      <c r="D37" s="75"/>
      <c r="E37" s="36"/>
      <c r="F37" s="74"/>
      <c r="G37" s="75"/>
    </row>
    <row r="38" spans="2:7" ht="18" customHeight="1" thickBot="1" x14ac:dyDescent="0.35">
      <c r="B38" s="45"/>
      <c r="C38" s="46"/>
      <c r="D38" s="47"/>
      <c r="E38" s="36"/>
      <c r="F38" s="45"/>
      <c r="G38" s="47"/>
    </row>
    <row r="39" spans="2:7" ht="18" customHeight="1" thickBot="1" x14ac:dyDescent="0.35">
      <c r="B39" s="45"/>
      <c r="C39" s="46"/>
      <c r="D39" s="47"/>
      <c r="E39" s="36"/>
      <c r="F39" s="45"/>
      <c r="G39" s="47"/>
    </row>
    <row r="40" spans="2:7" ht="18" customHeight="1" thickBot="1" x14ac:dyDescent="0.35">
      <c r="B40" s="45"/>
      <c r="C40" s="46"/>
      <c r="D40" s="47"/>
      <c r="E40" s="36"/>
      <c r="F40" s="45"/>
      <c r="G40" s="47"/>
    </row>
    <row r="41" spans="2:7" ht="18" customHeight="1" thickBot="1" x14ac:dyDescent="0.35">
      <c r="B41" s="45"/>
      <c r="C41" s="46"/>
      <c r="D41" s="47"/>
      <c r="E41" s="36"/>
      <c r="F41" s="45"/>
      <c r="G41" s="47"/>
    </row>
    <row r="42" spans="2:7" ht="18" customHeight="1" thickBot="1" x14ac:dyDescent="0.35">
      <c r="B42" s="45"/>
      <c r="C42" s="46"/>
      <c r="D42" s="47"/>
      <c r="E42" s="36"/>
      <c r="F42" s="45"/>
      <c r="G42" s="47"/>
    </row>
    <row r="43" spans="2:7" ht="18" customHeight="1" thickBot="1" x14ac:dyDescent="0.35">
      <c r="B43" s="45"/>
      <c r="C43" s="46"/>
      <c r="D43" s="47"/>
      <c r="E43" s="36"/>
      <c r="F43" s="45"/>
      <c r="G43" s="47"/>
    </row>
    <row r="44" spans="2:7" ht="18" customHeight="1" thickBot="1" x14ac:dyDescent="0.35">
      <c r="B44" s="74"/>
      <c r="C44" s="76"/>
      <c r="D44" s="75"/>
      <c r="E44" s="36"/>
      <c r="F44" s="74"/>
      <c r="G44" s="75"/>
    </row>
    <row r="45" spans="2:7" ht="18" customHeight="1" thickBot="1" x14ac:dyDescent="0.35">
      <c r="B45" s="45"/>
      <c r="C45" s="46"/>
      <c r="D45" s="47"/>
      <c r="E45" s="36"/>
      <c r="F45" s="45"/>
      <c r="G45" s="47"/>
    </row>
    <row r="46" spans="2:7" ht="18" customHeight="1" thickBot="1" x14ac:dyDescent="0.35">
      <c r="B46" s="74"/>
      <c r="C46" s="76"/>
      <c r="D46" s="75"/>
      <c r="E46" s="36"/>
      <c r="F46" s="74"/>
      <c r="G46" s="75"/>
    </row>
    <row r="47" spans="2:7" ht="18" customHeight="1" thickBot="1" x14ac:dyDescent="0.35">
      <c r="B47" s="74"/>
      <c r="C47" s="76"/>
      <c r="D47" s="75"/>
      <c r="E47" s="36"/>
      <c r="F47" s="74"/>
      <c r="G47" s="75"/>
    </row>
    <row r="48" spans="2:7" ht="10.5" customHeight="1" x14ac:dyDescent="0.3">
      <c r="B48" s="42"/>
      <c r="C48" s="42"/>
      <c r="D48" s="42"/>
      <c r="E48" s="43"/>
      <c r="F48" s="42"/>
      <c r="G48" s="42"/>
    </row>
    <row r="49" spans="2:10" ht="16.2" x14ac:dyDescent="0.35">
      <c r="B49" s="80" t="s">
        <v>552</v>
      </c>
      <c r="C49" s="80"/>
      <c r="D49" s="80"/>
      <c r="E49" s="80"/>
      <c r="F49" s="80"/>
      <c r="G49" s="80"/>
      <c r="H49" s="80"/>
    </row>
    <row r="50" spans="2:10" ht="9.75" customHeight="1" x14ac:dyDescent="0.35">
      <c r="B50" s="37"/>
      <c r="C50" s="32"/>
      <c r="D50" s="32"/>
      <c r="E50" s="32"/>
      <c r="F50" s="32"/>
      <c r="G50" s="32"/>
      <c r="H50" s="32"/>
    </row>
    <row r="51" spans="2:10" ht="16.2" x14ac:dyDescent="0.35">
      <c r="B51" s="32"/>
      <c r="C51" s="81"/>
      <c r="D51" s="82"/>
      <c r="E51" s="83"/>
      <c r="F51" s="32"/>
      <c r="G51" s="32"/>
      <c r="H51" s="32"/>
    </row>
    <row r="52" spans="2:10" ht="16.2" x14ac:dyDescent="0.35">
      <c r="B52" s="32"/>
      <c r="C52" s="84"/>
      <c r="D52" s="85"/>
      <c r="E52" s="86"/>
      <c r="F52" s="32"/>
      <c r="G52" s="32"/>
      <c r="H52" s="32"/>
    </row>
    <row r="53" spans="2:10" ht="16.2" x14ac:dyDescent="0.35">
      <c r="B53" s="32"/>
      <c r="C53" s="84"/>
      <c r="D53" s="85"/>
      <c r="E53" s="86"/>
      <c r="F53" s="32"/>
      <c r="G53" s="32"/>
      <c r="H53" s="32"/>
    </row>
    <row r="54" spans="2:10" ht="16.2" x14ac:dyDescent="0.35">
      <c r="B54" s="32"/>
      <c r="C54" s="87"/>
      <c r="D54" s="88"/>
      <c r="E54" s="89"/>
      <c r="F54" s="32"/>
      <c r="G54" s="32"/>
      <c r="H54" s="32"/>
    </row>
    <row r="55" spans="2:10" ht="16.2" x14ac:dyDescent="0.35">
      <c r="B55" s="32"/>
      <c r="C55" s="32"/>
      <c r="D55" s="32"/>
      <c r="E55" s="32"/>
      <c r="F55" s="32"/>
      <c r="G55" s="32"/>
      <c r="H55" s="32"/>
    </row>
    <row r="56" spans="2:10" ht="16.2" x14ac:dyDescent="0.35">
      <c r="B56" s="32"/>
      <c r="C56" s="32"/>
      <c r="D56" s="32"/>
      <c r="E56" s="32"/>
      <c r="F56" s="32"/>
      <c r="G56" s="32"/>
      <c r="H56" s="32"/>
    </row>
    <row r="57" spans="2:10" ht="15" thickBot="1" x14ac:dyDescent="0.35">
      <c r="B57" s="10"/>
      <c r="C57" s="10"/>
    </row>
    <row r="58" spans="2:10" ht="27" customHeight="1" thickBot="1" x14ac:dyDescent="0.35">
      <c r="B58" s="68" t="s">
        <v>0</v>
      </c>
      <c r="C58" s="69"/>
      <c r="D58" s="70" t="s">
        <v>47</v>
      </c>
      <c r="E58" s="71"/>
      <c r="F58" s="71"/>
      <c r="G58" s="71"/>
      <c r="H58" s="9">
        <f>SUM(H61,H65,H69)</f>
        <v>0</v>
      </c>
      <c r="I58" s="26">
        <f xml:space="preserve"> COUNTIF(I61:I70,"Es necesario completar el precio de esta partida, introduciendo un valor en la celda en naranja")</f>
        <v>3</v>
      </c>
    </row>
    <row r="59" spans="2:10" ht="9.9" customHeight="1" thickBot="1" x14ac:dyDescent="0.35">
      <c r="D59" s="7"/>
      <c r="E59"/>
      <c r="F59" s="11"/>
      <c r="G59"/>
      <c r="H59" s="1"/>
      <c r="I59" s="27"/>
    </row>
    <row r="60" spans="2:10" ht="15.75" customHeight="1" thickBot="1" x14ac:dyDescent="0.35">
      <c r="B60" s="56" t="s">
        <v>1</v>
      </c>
      <c r="C60" s="57"/>
      <c r="D60" s="57"/>
      <c r="E60" s="57"/>
      <c r="F60" s="13" t="s">
        <v>14</v>
      </c>
      <c r="G60" s="2" t="s">
        <v>3</v>
      </c>
      <c r="H60" s="2" t="s">
        <v>4</v>
      </c>
      <c r="I60" s="27"/>
      <c r="J60" s="28">
        <f>ROUND('Modelo de oferta económica'!F61,2)</f>
        <v>0</v>
      </c>
    </row>
    <row r="61" spans="2:10" ht="15" thickBot="1" x14ac:dyDescent="0.35">
      <c r="B61" s="44" t="s">
        <v>37</v>
      </c>
      <c r="C61" s="3" t="s">
        <v>13</v>
      </c>
      <c r="D61" s="58" t="s">
        <v>51</v>
      </c>
      <c r="E61" s="59"/>
      <c r="F61" s="25"/>
      <c r="G61" s="3">
        <v>1</v>
      </c>
      <c r="H61" s="5">
        <f>ROUND('Modelo de oferta económica'!J60*G61,2)</f>
        <v>0</v>
      </c>
      <c r="I61" s="29" t="str">
        <f>IF(ISBLANK('Modelo de oferta económica'!F61),"Es necesario completar el precio de esta partida, introduciendo un valor en la celda en naranja","")</f>
        <v>Es necesario completar el precio de esta partida, introduciendo un valor en la celda en naranja</v>
      </c>
      <c r="J61" s="30"/>
    </row>
    <row r="62" spans="2:10" ht="22.5" customHeight="1" thickBot="1" x14ac:dyDescent="0.35">
      <c r="B62" s="64" t="s">
        <v>50</v>
      </c>
      <c r="C62" s="65"/>
      <c r="D62" s="65"/>
      <c r="E62" s="65"/>
      <c r="F62" s="65"/>
      <c r="G62" s="65"/>
      <c r="H62" s="66"/>
      <c r="I62" s="27"/>
      <c r="J62" s="30"/>
    </row>
    <row r="63" spans="2:10" ht="9.9" customHeight="1" thickBot="1" x14ac:dyDescent="0.35">
      <c r="D63" s="7"/>
      <c r="E63"/>
      <c r="F63" s="11"/>
      <c r="G63"/>
      <c r="H63" s="1"/>
      <c r="I63" s="27"/>
      <c r="J63" s="30"/>
    </row>
    <row r="64" spans="2:10" ht="15.75" customHeight="1" thickBot="1" x14ac:dyDescent="0.35">
      <c r="B64" s="56" t="s">
        <v>1</v>
      </c>
      <c r="C64" s="57"/>
      <c r="D64" s="57"/>
      <c r="E64" s="57"/>
      <c r="F64" s="13" t="s">
        <v>14</v>
      </c>
      <c r="G64" s="2" t="s">
        <v>3</v>
      </c>
      <c r="H64" s="2" t="s">
        <v>4</v>
      </c>
      <c r="I64" s="27"/>
      <c r="J64" s="28">
        <f>ROUND('Modelo de oferta económica'!F65,2)</f>
        <v>0</v>
      </c>
    </row>
    <row r="65" spans="2:10" ht="15" thickBot="1" x14ac:dyDescent="0.35">
      <c r="B65" s="44" t="s">
        <v>38</v>
      </c>
      <c r="C65" s="3" t="s">
        <v>13</v>
      </c>
      <c r="D65" s="58" t="s">
        <v>52</v>
      </c>
      <c r="E65" s="59"/>
      <c r="F65" s="25"/>
      <c r="G65" s="3">
        <v>1</v>
      </c>
      <c r="H65" s="5">
        <f>ROUND('Modelo de oferta económica'!J64*G65,2)</f>
        <v>0</v>
      </c>
      <c r="I65" s="29" t="str">
        <f>IF(ISBLANK('Modelo de oferta económica'!F65),"Es necesario completar el precio de esta partida, introduciendo un valor en la celda en naranja","")</f>
        <v>Es necesario completar el precio de esta partida, introduciendo un valor en la celda en naranja</v>
      </c>
      <c r="J65" s="30"/>
    </row>
    <row r="66" spans="2:10" ht="39.75" customHeight="1" thickBot="1" x14ac:dyDescent="0.35">
      <c r="B66" s="64" t="s">
        <v>53</v>
      </c>
      <c r="C66" s="65"/>
      <c r="D66" s="65"/>
      <c r="E66" s="65"/>
      <c r="F66" s="65"/>
      <c r="G66" s="65"/>
      <c r="H66" s="66"/>
      <c r="I66" s="27"/>
      <c r="J66" s="30"/>
    </row>
    <row r="67" spans="2:10" ht="9.9" customHeight="1" thickBot="1" x14ac:dyDescent="0.35">
      <c r="D67" s="7"/>
      <c r="E67"/>
      <c r="F67" s="11"/>
      <c r="G67"/>
      <c r="H67" s="1"/>
      <c r="I67" s="27"/>
      <c r="J67" s="30"/>
    </row>
    <row r="68" spans="2:10" ht="15.75" customHeight="1" thickBot="1" x14ac:dyDescent="0.35">
      <c r="B68" s="56" t="s">
        <v>1</v>
      </c>
      <c r="C68" s="57"/>
      <c r="D68" s="57"/>
      <c r="E68" s="57"/>
      <c r="F68" s="13" t="s">
        <v>14</v>
      </c>
      <c r="G68" s="2" t="s">
        <v>3</v>
      </c>
      <c r="H68" s="2" t="s">
        <v>4</v>
      </c>
      <c r="I68" s="27"/>
      <c r="J68" s="28">
        <f>ROUND('Modelo de oferta económica'!F69,2)</f>
        <v>0</v>
      </c>
    </row>
    <row r="69" spans="2:10" ht="15" thickBot="1" x14ac:dyDescent="0.35">
      <c r="B69" s="44" t="s">
        <v>39</v>
      </c>
      <c r="C69" s="3" t="s">
        <v>13</v>
      </c>
      <c r="D69" s="58" t="s">
        <v>54</v>
      </c>
      <c r="E69" s="59"/>
      <c r="F69" s="25"/>
      <c r="G69" s="3">
        <v>1</v>
      </c>
      <c r="H69" s="5">
        <f>ROUND('Modelo de oferta económica'!J68*G69,2)</f>
        <v>0</v>
      </c>
      <c r="I69" s="29" t="str">
        <f>IF(ISBLANK('Modelo de oferta económica'!F69),"Es necesario completar el precio de esta partida, introduciendo un valor en la celda en naranja","")</f>
        <v>Es necesario completar el precio de esta partida, introduciendo un valor en la celda en naranja</v>
      </c>
      <c r="J69" s="30"/>
    </row>
    <row r="70" spans="2:10" ht="27" customHeight="1" thickBot="1" x14ac:dyDescent="0.35">
      <c r="B70" s="64" t="s">
        <v>55</v>
      </c>
      <c r="C70" s="65"/>
      <c r="D70" s="65"/>
      <c r="E70" s="65"/>
      <c r="F70" s="65"/>
      <c r="G70" s="65"/>
      <c r="H70" s="66"/>
      <c r="I70" s="31"/>
      <c r="J70" s="30"/>
    </row>
    <row r="71" spans="2:10" ht="9.9" customHeight="1" thickBot="1" x14ac:dyDescent="0.35">
      <c r="B71" s="8"/>
      <c r="C71" s="8"/>
      <c r="D71" s="8"/>
      <c r="E71" s="8"/>
      <c r="F71" s="12"/>
      <c r="G71" s="8"/>
      <c r="H71" s="8"/>
      <c r="I71" s="27"/>
      <c r="J71" s="30"/>
    </row>
    <row r="72" spans="2:10" ht="27.75" customHeight="1" thickBot="1" x14ac:dyDescent="0.35">
      <c r="B72" s="68" t="s">
        <v>7</v>
      </c>
      <c r="C72" s="69"/>
      <c r="D72" s="70" t="s">
        <v>56</v>
      </c>
      <c r="E72" s="71"/>
      <c r="F72" s="71"/>
      <c r="G72" s="71"/>
      <c r="H72" s="9">
        <f>+H75+H79+H83</f>
        <v>0</v>
      </c>
      <c r="I72" s="26">
        <f xml:space="preserve"> COUNTIF(I75:I85,"Es necesario completar el precio de esta partida, introduciendo un valor en la celda en naranja")</f>
        <v>3</v>
      </c>
      <c r="J72" s="30"/>
    </row>
    <row r="73" spans="2:10" ht="9.9" customHeight="1" thickBot="1" x14ac:dyDescent="0.35">
      <c r="E73"/>
      <c r="F73" s="11"/>
      <c r="G73"/>
      <c r="H73" s="1"/>
      <c r="J73" s="30"/>
    </row>
    <row r="74" spans="2:10" ht="15.75" customHeight="1" thickBot="1" x14ac:dyDescent="0.35">
      <c r="B74" s="56" t="s">
        <v>1</v>
      </c>
      <c r="C74" s="57"/>
      <c r="D74" s="57"/>
      <c r="E74" s="57"/>
      <c r="F74" s="13" t="s">
        <v>2</v>
      </c>
      <c r="G74" s="2" t="s">
        <v>3</v>
      </c>
      <c r="H74" s="2" t="s">
        <v>4</v>
      </c>
      <c r="I74" s="27"/>
      <c r="J74" s="28">
        <f>ROUND(F75,2)</f>
        <v>0</v>
      </c>
    </row>
    <row r="75" spans="2:10" ht="15" thickBot="1" x14ac:dyDescent="0.35">
      <c r="B75" s="44" t="s">
        <v>40</v>
      </c>
      <c r="C75" s="3" t="s">
        <v>5</v>
      </c>
      <c r="D75" s="58" t="s">
        <v>58</v>
      </c>
      <c r="E75" s="59"/>
      <c r="F75" s="25"/>
      <c r="G75" s="6">
        <v>32</v>
      </c>
      <c r="H75" s="5">
        <f>ROUND(J74*G75,2)</f>
        <v>0</v>
      </c>
      <c r="I75" s="29" t="str">
        <f>IF(ISBLANK('Modelo de oferta económica'!F75),"Es necesario completar el precio de esta partida, introduciendo un valor en la celda en naranja","")</f>
        <v>Es necesario completar el precio de esta partida, introduciendo un valor en la celda en naranja</v>
      </c>
      <c r="J75" s="30"/>
    </row>
    <row r="76" spans="2:10" ht="25.5" customHeight="1" thickBot="1" x14ac:dyDescent="0.35">
      <c r="B76" s="64" t="s">
        <v>57</v>
      </c>
      <c r="C76" s="65"/>
      <c r="D76" s="65"/>
      <c r="E76" s="65"/>
      <c r="F76" s="65"/>
      <c r="G76" s="65"/>
      <c r="H76" s="66"/>
      <c r="J76" s="30"/>
    </row>
    <row r="77" spans="2:10" ht="9.9" customHeight="1" thickBot="1" x14ac:dyDescent="0.35">
      <c r="J77" s="30"/>
    </row>
    <row r="78" spans="2:10" ht="15.75" customHeight="1" thickBot="1" x14ac:dyDescent="0.35">
      <c r="B78" s="56" t="s">
        <v>1</v>
      </c>
      <c r="C78" s="57"/>
      <c r="D78" s="57"/>
      <c r="E78" s="57"/>
      <c r="F78" s="13" t="s">
        <v>14</v>
      </c>
      <c r="G78" s="2" t="s">
        <v>3</v>
      </c>
      <c r="H78" s="2" t="s">
        <v>4</v>
      </c>
      <c r="I78" s="27"/>
      <c r="J78" s="28">
        <f>ROUND(F79,2)</f>
        <v>0</v>
      </c>
    </row>
    <row r="79" spans="2:10" ht="15" thickBot="1" x14ac:dyDescent="0.35">
      <c r="B79" s="44" t="s">
        <v>41</v>
      </c>
      <c r="C79" s="3" t="s">
        <v>59</v>
      </c>
      <c r="D79" s="58" t="s">
        <v>60</v>
      </c>
      <c r="E79" s="59"/>
      <c r="F79" s="25"/>
      <c r="G79" s="3">
        <v>1</v>
      </c>
      <c r="H79" s="5">
        <f>ROUND(J78*G79,2)</f>
        <v>0</v>
      </c>
      <c r="I79" s="29" t="str">
        <f>IF(ISBLANK('Modelo de oferta económica'!F79),"Es necesario completar el precio de esta partida, introduciendo un valor en la celda en naranja","")</f>
        <v>Es necesario completar el precio de esta partida, introduciendo un valor en la celda en naranja</v>
      </c>
      <c r="J79" s="30"/>
    </row>
    <row r="80" spans="2:10" ht="21.75" customHeight="1" thickBot="1" x14ac:dyDescent="0.35">
      <c r="B80" s="64" t="s">
        <v>61</v>
      </c>
      <c r="C80" s="65"/>
      <c r="D80" s="65"/>
      <c r="E80" s="65"/>
      <c r="F80" s="65"/>
      <c r="G80" s="65"/>
      <c r="H80" s="66"/>
      <c r="J80" s="30"/>
    </row>
    <row r="81" spans="2:10" ht="9.9" customHeight="1" thickBot="1" x14ac:dyDescent="0.35">
      <c r="D81" s="7"/>
      <c r="E81"/>
      <c r="F81" s="11"/>
      <c r="G81"/>
      <c r="H81" s="1"/>
      <c r="J81" s="30"/>
    </row>
    <row r="82" spans="2:10" ht="15.75" customHeight="1" thickBot="1" x14ac:dyDescent="0.35">
      <c r="B82" s="56" t="s">
        <v>1</v>
      </c>
      <c r="C82" s="57"/>
      <c r="D82" s="57"/>
      <c r="E82" s="57"/>
      <c r="F82" s="13" t="s">
        <v>2</v>
      </c>
      <c r="G82" s="2" t="s">
        <v>3</v>
      </c>
      <c r="H82" s="2" t="s">
        <v>4</v>
      </c>
      <c r="I82" s="27"/>
      <c r="J82" s="28">
        <f>ROUND(F83,2)</f>
        <v>0</v>
      </c>
    </row>
    <row r="83" spans="2:10" ht="15" thickBot="1" x14ac:dyDescent="0.35">
      <c r="B83" s="44" t="s">
        <v>42</v>
      </c>
      <c r="C83" s="3" t="s">
        <v>6</v>
      </c>
      <c r="D83" s="58" t="s">
        <v>62</v>
      </c>
      <c r="E83" s="59"/>
      <c r="F83" s="25"/>
      <c r="G83" s="6">
        <v>42</v>
      </c>
      <c r="H83" s="5">
        <f>ROUND(J82*G83,2)</f>
        <v>0</v>
      </c>
      <c r="I83" s="29" t="str">
        <f>IF(ISBLANK('Modelo de oferta económica'!F83),"Es necesario completar el precio de esta partida, introduciendo un valor en la celda en naranja","")</f>
        <v>Es necesario completar el precio de esta partida, introduciendo un valor en la celda en naranja</v>
      </c>
      <c r="J83" s="30"/>
    </row>
    <row r="84" spans="2:10" ht="23.25" customHeight="1" thickBot="1" x14ac:dyDescent="0.35">
      <c r="B84" s="64" t="s">
        <v>63</v>
      </c>
      <c r="C84" s="65"/>
      <c r="D84" s="65"/>
      <c r="E84" s="65"/>
      <c r="F84" s="65"/>
      <c r="G84" s="65"/>
      <c r="H84" s="66"/>
      <c r="J84" s="30"/>
    </row>
    <row r="85" spans="2:10" ht="9.9" customHeight="1" thickBot="1" x14ac:dyDescent="0.35">
      <c r="D85" s="7"/>
      <c r="E85"/>
      <c r="F85" s="11"/>
      <c r="G85"/>
      <c r="H85" s="1"/>
      <c r="J85" s="30"/>
    </row>
    <row r="86" spans="2:10" ht="27.75" customHeight="1" thickBot="1" x14ac:dyDescent="0.35">
      <c r="B86" s="68" t="s">
        <v>8</v>
      </c>
      <c r="C86" s="69"/>
      <c r="D86" s="70" t="s">
        <v>76</v>
      </c>
      <c r="E86" s="71"/>
      <c r="F86" s="71"/>
      <c r="G86" s="71"/>
      <c r="H86" s="9">
        <f>+H89+H93+H97+H101+H105+H109+H113+H117+H121+H125+H129+H133+H137+H141+H145+H149+H153+H157+H161+H165</f>
        <v>0</v>
      </c>
      <c r="I86" s="26">
        <f xml:space="preserve"> COUNTIF(I89:I166,"Es necesario completar el precio de esta partida, introduciendo un valor en la celda en naranja")</f>
        <v>20</v>
      </c>
      <c r="J86" s="30"/>
    </row>
    <row r="87" spans="2:10" ht="9.9" customHeight="1" thickBot="1" x14ac:dyDescent="0.35">
      <c r="E87"/>
      <c r="F87" s="11"/>
      <c r="G87"/>
      <c r="H87" s="1"/>
      <c r="J87" s="30"/>
    </row>
    <row r="88" spans="2:10" ht="15.75" customHeight="1" thickBot="1" x14ac:dyDescent="0.35">
      <c r="B88" s="56" t="s">
        <v>1</v>
      </c>
      <c r="C88" s="57"/>
      <c r="D88" s="57"/>
      <c r="E88" s="57"/>
      <c r="F88" s="13" t="s">
        <v>2</v>
      </c>
      <c r="G88" s="2" t="s">
        <v>3</v>
      </c>
      <c r="H88" s="2" t="s">
        <v>4</v>
      </c>
      <c r="I88" s="27"/>
      <c r="J88" s="28">
        <f>ROUND(F89,2)</f>
        <v>0</v>
      </c>
    </row>
    <row r="89" spans="2:10" ht="15" thickBot="1" x14ac:dyDescent="0.35">
      <c r="B89" s="44" t="s">
        <v>77</v>
      </c>
      <c r="C89" s="3" t="s">
        <v>78</v>
      </c>
      <c r="D89" s="58" t="s">
        <v>79</v>
      </c>
      <c r="E89" s="59"/>
      <c r="F89" s="25"/>
      <c r="G89" s="6">
        <v>937</v>
      </c>
      <c r="H89" s="5">
        <f>ROUND(J88*G89,2)</f>
        <v>0</v>
      </c>
      <c r="I89" s="29" t="str">
        <f>IF(ISBLANK('Modelo de oferta económica'!F89),"Es necesario completar el precio de esta partida, introduciendo un valor en la celda en naranja","")</f>
        <v>Es necesario completar el precio de esta partida, introduciendo un valor en la celda en naranja</v>
      </c>
      <c r="J89" s="30"/>
    </row>
    <row r="90" spans="2:10" ht="38.25" customHeight="1" thickBot="1" x14ac:dyDescent="0.35">
      <c r="B90" s="64" t="s">
        <v>80</v>
      </c>
      <c r="C90" s="65"/>
      <c r="D90" s="65"/>
      <c r="E90" s="65"/>
      <c r="F90" s="65"/>
      <c r="G90" s="65"/>
      <c r="H90" s="66"/>
      <c r="J90" s="30"/>
    </row>
    <row r="91" spans="2:10" ht="9.9" customHeight="1" thickBot="1" x14ac:dyDescent="0.35">
      <c r="D91" s="7"/>
      <c r="E91"/>
      <c r="F91" s="11"/>
      <c r="G91"/>
      <c r="H91" s="4"/>
      <c r="J91" s="30"/>
    </row>
    <row r="92" spans="2:10" ht="15.75" customHeight="1" thickBot="1" x14ac:dyDescent="0.35">
      <c r="B92" s="56" t="s">
        <v>1</v>
      </c>
      <c r="C92" s="57"/>
      <c r="D92" s="57"/>
      <c r="E92" s="57"/>
      <c r="F92" s="13" t="s">
        <v>2</v>
      </c>
      <c r="G92" s="2" t="s">
        <v>3</v>
      </c>
      <c r="H92" s="2" t="s">
        <v>4</v>
      </c>
      <c r="I92" s="27"/>
      <c r="J92" s="28">
        <f>ROUND(F93,2)</f>
        <v>0</v>
      </c>
    </row>
    <row r="93" spans="2:10" ht="21.75" customHeight="1" thickBot="1" x14ac:dyDescent="0.35">
      <c r="B93" s="44" t="s">
        <v>82</v>
      </c>
      <c r="C93" s="3" t="s">
        <v>78</v>
      </c>
      <c r="D93" s="58" t="s">
        <v>81</v>
      </c>
      <c r="E93" s="59"/>
      <c r="F93" s="25"/>
      <c r="G93" s="6">
        <v>140</v>
      </c>
      <c r="H93" s="5">
        <f>ROUND(J92*G93,2)</f>
        <v>0</v>
      </c>
      <c r="I93" s="29" t="str">
        <f>IF(ISBLANK('Modelo de oferta económica'!F93),"Es necesario completar el precio de esta partida, introduciendo un valor en la celda en naranja","")</f>
        <v>Es necesario completar el precio de esta partida, introduciendo un valor en la celda en naranja</v>
      </c>
      <c r="J93" s="30"/>
    </row>
    <row r="94" spans="2:10" ht="34.5" customHeight="1" thickBot="1" x14ac:dyDescent="0.35">
      <c r="B94" s="64" t="s">
        <v>83</v>
      </c>
      <c r="C94" s="65"/>
      <c r="D94" s="65"/>
      <c r="E94" s="65"/>
      <c r="F94" s="65"/>
      <c r="G94" s="65"/>
      <c r="H94" s="66"/>
      <c r="J94" s="30"/>
    </row>
    <row r="95" spans="2:10" ht="9.9" customHeight="1" thickBot="1" x14ac:dyDescent="0.35">
      <c r="D95" s="7"/>
      <c r="E95"/>
      <c r="F95" s="11"/>
      <c r="G95"/>
      <c r="H95" s="1"/>
      <c r="J95" s="30"/>
    </row>
    <row r="96" spans="2:10" ht="15.75" customHeight="1" thickBot="1" x14ac:dyDescent="0.35">
      <c r="B96" s="56" t="s">
        <v>1</v>
      </c>
      <c r="C96" s="57"/>
      <c r="D96" s="57"/>
      <c r="E96" s="57"/>
      <c r="F96" s="13" t="s">
        <v>2</v>
      </c>
      <c r="G96" s="2" t="s">
        <v>3</v>
      </c>
      <c r="H96" s="2" t="s">
        <v>4</v>
      </c>
      <c r="I96" s="27"/>
      <c r="J96" s="28">
        <f>ROUND(F97,2)</f>
        <v>0</v>
      </c>
    </row>
    <row r="97" spans="2:10" ht="15" thickBot="1" x14ac:dyDescent="0.35">
      <c r="B97" s="44" t="s">
        <v>84</v>
      </c>
      <c r="C97" s="3" t="s">
        <v>85</v>
      </c>
      <c r="D97" s="58" t="s">
        <v>100</v>
      </c>
      <c r="E97" s="59"/>
      <c r="F97" s="25"/>
      <c r="G97" s="6">
        <v>10.32</v>
      </c>
      <c r="H97" s="5">
        <f>ROUND(J96*G97,2)</f>
        <v>0</v>
      </c>
      <c r="I97" s="29" t="str">
        <f>IF(ISBLANK('Modelo de oferta económica'!F97),"Es necesario completar el precio de esta partida, introduciendo un valor en la celda en naranja","")</f>
        <v>Es necesario completar el precio de esta partida, introduciendo un valor en la celda en naranja</v>
      </c>
      <c r="J97" s="30"/>
    </row>
    <row r="98" spans="2:10" ht="54.75" customHeight="1" thickBot="1" x14ac:dyDescent="0.35">
      <c r="B98" s="64" t="s">
        <v>101</v>
      </c>
      <c r="C98" s="65"/>
      <c r="D98" s="65"/>
      <c r="E98" s="65"/>
      <c r="F98" s="65"/>
      <c r="G98" s="65"/>
      <c r="H98" s="66"/>
      <c r="J98" s="30"/>
    </row>
    <row r="99" spans="2:10" ht="9.9" customHeight="1" thickBot="1" x14ac:dyDescent="0.35">
      <c r="D99" s="7"/>
      <c r="E99"/>
      <c r="F99" s="11"/>
      <c r="G99"/>
      <c r="H99" s="1"/>
      <c r="J99" s="30"/>
    </row>
    <row r="100" spans="2:10" ht="15.75" customHeight="1" thickBot="1" x14ac:dyDescent="0.35">
      <c r="B100" s="56" t="s">
        <v>1</v>
      </c>
      <c r="C100" s="57"/>
      <c r="D100" s="57"/>
      <c r="E100" s="57"/>
      <c r="F100" s="13" t="s">
        <v>2</v>
      </c>
      <c r="G100" s="2" t="s">
        <v>3</v>
      </c>
      <c r="H100" s="2" t="s">
        <v>4</v>
      </c>
      <c r="I100" s="27"/>
      <c r="J100" s="28">
        <f t="shared" ref="J100" si="0">ROUND(F101,2)</f>
        <v>0</v>
      </c>
    </row>
    <row r="101" spans="2:10" ht="15" thickBot="1" x14ac:dyDescent="0.35">
      <c r="B101" s="44" t="s">
        <v>87</v>
      </c>
      <c r="C101" s="3" t="s">
        <v>78</v>
      </c>
      <c r="D101" s="58" t="s">
        <v>102</v>
      </c>
      <c r="E101" s="59"/>
      <c r="F101" s="25"/>
      <c r="G101" s="6">
        <v>120</v>
      </c>
      <c r="H101" s="5">
        <f t="shared" ref="H101" si="1">ROUND(J100*G101,2)</f>
        <v>0</v>
      </c>
      <c r="I101" s="29" t="str">
        <f>IF(ISBLANK('Modelo de oferta económica'!F101),"Es necesario completar el precio de esta partida, introduciendo un valor en la celda en naranja","")</f>
        <v>Es necesario completar el precio de esta partida, introduciendo un valor en la celda en naranja</v>
      </c>
      <c r="J101" s="30"/>
    </row>
    <row r="102" spans="2:10" ht="27.75" customHeight="1" thickBot="1" x14ac:dyDescent="0.35">
      <c r="B102" s="64" t="s">
        <v>103</v>
      </c>
      <c r="C102" s="65"/>
      <c r="D102" s="65"/>
      <c r="E102" s="65"/>
      <c r="F102" s="65"/>
      <c r="G102" s="65"/>
      <c r="H102" s="66"/>
      <c r="J102" s="30"/>
    </row>
    <row r="103" spans="2:10" ht="9.9" customHeight="1" thickBot="1" x14ac:dyDescent="0.35">
      <c r="D103" s="7"/>
      <c r="E103"/>
      <c r="F103" s="11"/>
      <c r="G103"/>
      <c r="H103" s="1"/>
      <c r="J103" s="30"/>
    </row>
    <row r="104" spans="2:10" ht="15.75" customHeight="1" thickBot="1" x14ac:dyDescent="0.35">
      <c r="B104" s="56" t="s">
        <v>1</v>
      </c>
      <c r="C104" s="57"/>
      <c r="D104" s="57"/>
      <c r="E104" s="57"/>
      <c r="F104" s="13" t="s">
        <v>135</v>
      </c>
      <c r="G104" s="2" t="s">
        <v>3</v>
      </c>
      <c r="H104" s="2" t="s">
        <v>4</v>
      </c>
      <c r="I104" s="27"/>
      <c r="J104" s="28">
        <f t="shared" ref="J104" si="2">ROUND(F105,2)</f>
        <v>0</v>
      </c>
    </row>
    <row r="105" spans="2:10" ht="15" thickBot="1" x14ac:dyDescent="0.35">
      <c r="B105" s="44" t="s">
        <v>88</v>
      </c>
      <c r="C105" s="3" t="s">
        <v>59</v>
      </c>
      <c r="D105" s="58" t="s">
        <v>104</v>
      </c>
      <c r="E105" s="59"/>
      <c r="F105" s="25"/>
      <c r="G105" s="3">
        <v>1</v>
      </c>
      <c r="H105" s="5">
        <f t="shared" ref="H105" si="3">ROUND(J104*G105,2)</f>
        <v>0</v>
      </c>
      <c r="I105" s="29" t="str">
        <f>IF(ISBLANK('Modelo de oferta económica'!F105),"Es necesario completar el precio de esta partida, introduciendo un valor en la celda en naranja","")</f>
        <v>Es necesario completar el precio de esta partida, introduciendo un valor en la celda en naranja</v>
      </c>
      <c r="J105" s="30"/>
    </row>
    <row r="106" spans="2:10" ht="23.25" customHeight="1" thickBot="1" x14ac:dyDescent="0.35">
      <c r="B106" s="64" t="s">
        <v>105</v>
      </c>
      <c r="C106" s="65"/>
      <c r="D106" s="65"/>
      <c r="E106" s="65"/>
      <c r="F106" s="65"/>
      <c r="G106" s="65"/>
      <c r="H106" s="66"/>
      <c r="J106" s="30"/>
    </row>
    <row r="107" spans="2:10" ht="9.9" customHeight="1" thickBot="1" x14ac:dyDescent="0.35">
      <c r="D107" s="7"/>
      <c r="E107"/>
      <c r="F107" s="11"/>
      <c r="G107"/>
      <c r="H107" s="1"/>
      <c r="J107" s="30"/>
    </row>
    <row r="108" spans="2:10" ht="15.75" customHeight="1" thickBot="1" x14ac:dyDescent="0.35">
      <c r="B108" s="56" t="s">
        <v>1</v>
      </c>
      <c r="C108" s="57"/>
      <c r="D108" s="57"/>
      <c r="E108" s="57"/>
      <c r="F108" s="13" t="s">
        <v>135</v>
      </c>
      <c r="G108" s="2" t="s">
        <v>3</v>
      </c>
      <c r="H108" s="2" t="s">
        <v>4</v>
      </c>
      <c r="I108" s="27"/>
      <c r="J108" s="28">
        <f t="shared" ref="J108" si="4">ROUND(F109,2)</f>
        <v>0</v>
      </c>
    </row>
    <row r="109" spans="2:10" ht="15" thickBot="1" x14ac:dyDescent="0.35">
      <c r="B109" s="44" t="s">
        <v>89</v>
      </c>
      <c r="C109" s="3" t="s">
        <v>59</v>
      </c>
      <c r="D109" s="58" t="s">
        <v>106</v>
      </c>
      <c r="E109" s="59"/>
      <c r="F109" s="25"/>
      <c r="G109" s="3">
        <v>1</v>
      </c>
      <c r="H109" s="5">
        <f t="shared" ref="H109" si="5">ROUND(J108*G109,2)</f>
        <v>0</v>
      </c>
      <c r="I109" s="29" t="str">
        <f>IF(ISBLANK('Modelo de oferta económica'!F109),"Es necesario completar el precio de esta partida, introduciendo un valor en la celda en naranja","")</f>
        <v>Es necesario completar el precio de esta partida, introduciendo un valor en la celda en naranja</v>
      </c>
      <c r="J109" s="30"/>
    </row>
    <row r="110" spans="2:10" ht="23.25" customHeight="1" thickBot="1" x14ac:dyDescent="0.35">
      <c r="B110" s="64" t="s">
        <v>107</v>
      </c>
      <c r="C110" s="65"/>
      <c r="D110" s="65"/>
      <c r="E110" s="65"/>
      <c r="F110" s="65"/>
      <c r="G110" s="65"/>
      <c r="H110" s="66"/>
      <c r="J110" s="30"/>
    </row>
    <row r="111" spans="2:10" ht="9.9" customHeight="1" thickBot="1" x14ac:dyDescent="0.35">
      <c r="D111" s="7"/>
      <c r="E111"/>
      <c r="F111" s="11"/>
      <c r="G111"/>
      <c r="H111" s="1"/>
      <c r="J111" s="30"/>
    </row>
    <row r="112" spans="2:10" ht="15.75" customHeight="1" thickBot="1" x14ac:dyDescent="0.35">
      <c r="B112" s="56" t="s">
        <v>1</v>
      </c>
      <c r="C112" s="57"/>
      <c r="D112" s="57"/>
      <c r="E112" s="57"/>
      <c r="F112" s="13" t="s">
        <v>135</v>
      </c>
      <c r="G112" s="2" t="s">
        <v>3</v>
      </c>
      <c r="H112" s="2" t="s">
        <v>4</v>
      </c>
      <c r="I112" s="27"/>
      <c r="J112" s="28">
        <f t="shared" ref="J112" si="6">ROUND(F113,2)</f>
        <v>0</v>
      </c>
    </row>
    <row r="113" spans="2:10" ht="15" thickBot="1" x14ac:dyDescent="0.35">
      <c r="B113" s="44" t="s">
        <v>90</v>
      </c>
      <c r="C113" s="3" t="s">
        <v>59</v>
      </c>
      <c r="D113" s="58" t="s">
        <v>108</v>
      </c>
      <c r="E113" s="59"/>
      <c r="F113" s="25"/>
      <c r="G113" s="3">
        <v>1</v>
      </c>
      <c r="H113" s="5">
        <f t="shared" ref="H113" si="7">ROUND(J112*G113,2)</f>
        <v>0</v>
      </c>
      <c r="I113" s="29" t="str">
        <f>IF(ISBLANK('Modelo de oferta económica'!F113),"Es necesario completar el precio de esta partida, introduciendo un valor en la celda en naranja","")</f>
        <v>Es necesario completar el precio de esta partida, introduciendo un valor en la celda en naranja</v>
      </c>
      <c r="J113" s="30"/>
    </row>
    <row r="114" spans="2:10" ht="23.25" customHeight="1" thickBot="1" x14ac:dyDescent="0.35">
      <c r="B114" s="64" t="s">
        <v>109</v>
      </c>
      <c r="C114" s="65"/>
      <c r="D114" s="65"/>
      <c r="E114" s="65"/>
      <c r="F114" s="65"/>
      <c r="G114" s="65"/>
      <c r="H114" s="66"/>
      <c r="J114" s="30"/>
    </row>
    <row r="115" spans="2:10" ht="9.9" customHeight="1" thickBot="1" x14ac:dyDescent="0.35">
      <c r="D115" s="7"/>
      <c r="E115"/>
      <c r="F115" s="11"/>
      <c r="G115"/>
      <c r="H115" s="1"/>
      <c r="J115" s="30"/>
    </row>
    <row r="116" spans="2:10" ht="15.75" customHeight="1" thickBot="1" x14ac:dyDescent="0.35">
      <c r="B116" s="56" t="s">
        <v>1</v>
      </c>
      <c r="C116" s="57"/>
      <c r="D116" s="57"/>
      <c r="E116" s="57"/>
      <c r="F116" s="13" t="s">
        <v>135</v>
      </c>
      <c r="G116" s="2" t="s">
        <v>3</v>
      </c>
      <c r="H116" s="2" t="s">
        <v>4</v>
      </c>
      <c r="I116" s="27"/>
      <c r="J116" s="28">
        <f t="shared" ref="J116" si="8">ROUND(F117,2)</f>
        <v>0</v>
      </c>
    </row>
    <row r="117" spans="2:10" ht="15" thickBot="1" x14ac:dyDescent="0.35">
      <c r="B117" s="44" t="s">
        <v>91</v>
      </c>
      <c r="C117" s="3" t="s">
        <v>59</v>
      </c>
      <c r="D117" s="58" t="s">
        <v>110</v>
      </c>
      <c r="E117" s="59"/>
      <c r="F117" s="25"/>
      <c r="G117" s="3">
        <v>1</v>
      </c>
      <c r="H117" s="5">
        <f t="shared" ref="H117" si="9">ROUND(J116*G117,2)</f>
        <v>0</v>
      </c>
      <c r="I117" s="29" t="str">
        <f>IF(ISBLANK('Modelo de oferta económica'!F117),"Es necesario completar el precio de esta partida, introduciendo un valor en la celda en naranja","")</f>
        <v>Es necesario completar el precio de esta partida, introduciendo un valor en la celda en naranja</v>
      </c>
      <c r="J117" s="30"/>
    </row>
    <row r="118" spans="2:10" ht="23.25" customHeight="1" thickBot="1" x14ac:dyDescent="0.35">
      <c r="B118" s="64" t="s">
        <v>111</v>
      </c>
      <c r="C118" s="65"/>
      <c r="D118" s="65"/>
      <c r="E118" s="65"/>
      <c r="F118" s="65"/>
      <c r="G118" s="65"/>
      <c r="H118" s="66"/>
      <c r="J118" s="30"/>
    </row>
    <row r="119" spans="2:10" ht="9.9" customHeight="1" thickBot="1" x14ac:dyDescent="0.35">
      <c r="D119" s="7"/>
      <c r="E119"/>
      <c r="F119" s="11"/>
      <c r="G119"/>
      <c r="H119" s="1"/>
      <c r="J119" s="30"/>
    </row>
    <row r="120" spans="2:10" ht="15.75" customHeight="1" thickBot="1" x14ac:dyDescent="0.35">
      <c r="B120" s="56" t="s">
        <v>1</v>
      </c>
      <c r="C120" s="57"/>
      <c r="D120" s="57"/>
      <c r="E120" s="57"/>
      <c r="F120" s="13" t="s">
        <v>135</v>
      </c>
      <c r="G120" s="2" t="s">
        <v>3</v>
      </c>
      <c r="H120" s="2" t="s">
        <v>4</v>
      </c>
      <c r="I120" s="27"/>
      <c r="J120" s="28">
        <f t="shared" ref="J120" si="10">ROUND(F121,2)</f>
        <v>0</v>
      </c>
    </row>
    <row r="121" spans="2:10" ht="15" thickBot="1" x14ac:dyDescent="0.35">
      <c r="B121" s="44" t="s">
        <v>92</v>
      </c>
      <c r="C121" s="3" t="s">
        <v>59</v>
      </c>
      <c r="D121" s="58" t="s">
        <v>112</v>
      </c>
      <c r="E121" s="59"/>
      <c r="F121" s="25"/>
      <c r="G121" s="3">
        <v>1</v>
      </c>
      <c r="H121" s="5">
        <f t="shared" ref="H121" si="11">ROUND(J120*G121,2)</f>
        <v>0</v>
      </c>
      <c r="I121" s="29" t="str">
        <f>IF(ISBLANK('Modelo de oferta económica'!F121),"Es necesario completar el precio de esta partida, introduciendo un valor en la celda en naranja","")</f>
        <v>Es necesario completar el precio de esta partida, introduciendo un valor en la celda en naranja</v>
      </c>
      <c r="J121" s="30"/>
    </row>
    <row r="122" spans="2:10" ht="23.25" customHeight="1" thickBot="1" x14ac:dyDescent="0.35">
      <c r="B122" s="64" t="s">
        <v>113</v>
      </c>
      <c r="C122" s="65"/>
      <c r="D122" s="65"/>
      <c r="E122" s="65"/>
      <c r="F122" s="65"/>
      <c r="G122" s="65"/>
      <c r="H122" s="66"/>
      <c r="J122" s="30"/>
    </row>
    <row r="123" spans="2:10" ht="9.9" customHeight="1" thickBot="1" x14ac:dyDescent="0.35">
      <c r="D123" s="7"/>
      <c r="E123"/>
      <c r="F123" s="11"/>
      <c r="G123"/>
      <c r="H123" s="1"/>
      <c r="J123" s="30"/>
    </row>
    <row r="124" spans="2:10" ht="15.75" customHeight="1" thickBot="1" x14ac:dyDescent="0.35">
      <c r="B124" s="56" t="s">
        <v>1</v>
      </c>
      <c r="C124" s="57"/>
      <c r="D124" s="57"/>
      <c r="E124" s="57"/>
      <c r="F124" s="13" t="s">
        <v>2</v>
      </c>
      <c r="G124" s="2" t="s">
        <v>3</v>
      </c>
      <c r="H124" s="2" t="s">
        <v>4</v>
      </c>
      <c r="I124" s="27"/>
      <c r="J124" s="28">
        <f t="shared" ref="J124" si="12">ROUND(F125,2)</f>
        <v>0</v>
      </c>
    </row>
    <row r="125" spans="2:10" ht="15" thickBot="1" x14ac:dyDescent="0.35">
      <c r="B125" s="44" t="s">
        <v>43</v>
      </c>
      <c r="C125" s="3" t="s">
        <v>6</v>
      </c>
      <c r="D125" s="58" t="s">
        <v>114</v>
      </c>
      <c r="E125" s="59"/>
      <c r="F125" s="25"/>
      <c r="G125" s="6">
        <v>1</v>
      </c>
      <c r="H125" s="5">
        <f t="shared" ref="H125" si="13">ROUND(J124*G125,2)</f>
        <v>0</v>
      </c>
      <c r="I125" s="29" t="str">
        <f>IF(ISBLANK('Modelo de oferta económica'!F125),"Es necesario completar el precio de esta partida, introduciendo un valor en la celda en naranja","")</f>
        <v>Es necesario completar el precio de esta partida, introduciendo un valor en la celda en naranja</v>
      </c>
      <c r="J125" s="30"/>
    </row>
    <row r="126" spans="2:10" ht="23.25" customHeight="1" thickBot="1" x14ac:dyDescent="0.35">
      <c r="B126" s="64" t="s">
        <v>115</v>
      </c>
      <c r="C126" s="65"/>
      <c r="D126" s="65"/>
      <c r="E126" s="65"/>
      <c r="F126" s="65"/>
      <c r="G126" s="65"/>
      <c r="H126" s="66"/>
      <c r="J126" s="30"/>
    </row>
    <row r="127" spans="2:10" ht="9.9" customHeight="1" thickBot="1" x14ac:dyDescent="0.35">
      <c r="D127" s="7"/>
      <c r="E127"/>
      <c r="F127" s="11"/>
      <c r="G127"/>
      <c r="H127" s="1"/>
      <c r="J127" s="30"/>
    </row>
    <row r="128" spans="2:10" ht="15.75" customHeight="1" thickBot="1" x14ac:dyDescent="0.35">
      <c r="B128" s="56" t="s">
        <v>1</v>
      </c>
      <c r="C128" s="57"/>
      <c r="D128" s="57"/>
      <c r="E128" s="57"/>
      <c r="F128" s="13" t="s">
        <v>135</v>
      </c>
      <c r="G128" s="2" t="s">
        <v>3</v>
      </c>
      <c r="H128" s="2" t="s">
        <v>4</v>
      </c>
      <c r="I128" s="27"/>
      <c r="J128" s="28">
        <f t="shared" ref="J128" si="14">ROUND(F129,2)</f>
        <v>0</v>
      </c>
    </row>
    <row r="129" spans="2:10" ht="15" thickBot="1" x14ac:dyDescent="0.35">
      <c r="B129" s="44" t="s">
        <v>44</v>
      </c>
      <c r="C129" s="3" t="s">
        <v>59</v>
      </c>
      <c r="D129" s="58" t="s">
        <v>116</v>
      </c>
      <c r="E129" s="59"/>
      <c r="F129" s="25"/>
      <c r="G129" s="3">
        <v>1</v>
      </c>
      <c r="H129" s="5">
        <f t="shared" ref="H129" si="15">ROUND(J128*G129,2)</f>
        <v>0</v>
      </c>
      <c r="I129" s="29" t="str">
        <f>IF(ISBLANK('Modelo de oferta económica'!F129),"Es necesario completar el precio de esta partida, introduciendo un valor en la celda en naranja","")</f>
        <v>Es necesario completar el precio de esta partida, introduciendo un valor en la celda en naranja</v>
      </c>
      <c r="J129" s="30"/>
    </row>
    <row r="130" spans="2:10" ht="28.5" customHeight="1" thickBot="1" x14ac:dyDescent="0.35">
      <c r="B130" s="64" t="s">
        <v>117</v>
      </c>
      <c r="C130" s="65"/>
      <c r="D130" s="65"/>
      <c r="E130" s="65"/>
      <c r="F130" s="65"/>
      <c r="G130" s="65"/>
      <c r="H130" s="66"/>
      <c r="J130" s="30"/>
    </row>
    <row r="131" spans="2:10" ht="9.9" customHeight="1" thickBot="1" x14ac:dyDescent="0.35">
      <c r="D131" s="7"/>
      <c r="E131"/>
      <c r="F131" s="11"/>
      <c r="G131"/>
      <c r="H131" s="1"/>
      <c r="J131" s="30"/>
    </row>
    <row r="132" spans="2:10" ht="15.75" customHeight="1" thickBot="1" x14ac:dyDescent="0.35">
      <c r="B132" s="56" t="s">
        <v>1</v>
      </c>
      <c r="C132" s="57"/>
      <c r="D132" s="57"/>
      <c r="E132" s="57"/>
      <c r="F132" s="13" t="s">
        <v>2</v>
      </c>
      <c r="G132" s="2" t="s">
        <v>3</v>
      </c>
      <c r="H132" s="2" t="s">
        <v>4</v>
      </c>
      <c r="I132" s="27"/>
      <c r="J132" s="28">
        <f t="shared" ref="J132" si="16">ROUND(F133,2)</f>
        <v>0</v>
      </c>
    </row>
    <row r="133" spans="2:10" ht="27" customHeight="1" thickBot="1" x14ac:dyDescent="0.35">
      <c r="B133" s="44" t="s">
        <v>45</v>
      </c>
      <c r="C133" s="3" t="s">
        <v>6</v>
      </c>
      <c r="D133" s="58" t="s">
        <v>118</v>
      </c>
      <c r="E133" s="59"/>
      <c r="F133" s="25"/>
      <c r="G133" s="6">
        <v>1</v>
      </c>
      <c r="H133" s="5">
        <f t="shared" ref="H133" si="17">ROUND(J132*G133,2)</f>
        <v>0</v>
      </c>
      <c r="I133" s="29" t="str">
        <f>IF(ISBLANK('Modelo de oferta económica'!F133),"Es necesario completar el precio de esta partida, introduciendo un valor en la celda en naranja","")</f>
        <v>Es necesario completar el precio de esta partida, introduciendo un valor en la celda en naranja</v>
      </c>
      <c r="J133" s="30"/>
    </row>
    <row r="134" spans="2:10" ht="23.25" customHeight="1" thickBot="1" x14ac:dyDescent="0.35">
      <c r="B134" s="64" t="s">
        <v>119</v>
      </c>
      <c r="C134" s="65"/>
      <c r="D134" s="65"/>
      <c r="E134" s="65"/>
      <c r="F134" s="65"/>
      <c r="G134" s="65"/>
      <c r="H134" s="66"/>
      <c r="J134" s="30"/>
    </row>
    <row r="135" spans="2:10" ht="9.9" customHeight="1" thickBot="1" x14ac:dyDescent="0.35">
      <c r="D135" s="7"/>
      <c r="E135"/>
      <c r="F135" s="11"/>
      <c r="G135"/>
      <c r="H135" s="1"/>
      <c r="J135" s="30"/>
    </row>
    <row r="136" spans="2:10" ht="15.75" customHeight="1" thickBot="1" x14ac:dyDescent="0.35">
      <c r="B136" s="56" t="s">
        <v>1</v>
      </c>
      <c r="C136" s="57"/>
      <c r="D136" s="57"/>
      <c r="E136" s="57"/>
      <c r="F136" s="13" t="s">
        <v>135</v>
      </c>
      <c r="G136" s="2" t="s">
        <v>3</v>
      </c>
      <c r="H136" s="2" t="s">
        <v>4</v>
      </c>
      <c r="I136" s="27"/>
      <c r="J136" s="28">
        <f t="shared" ref="J136" si="18">ROUND(F137,2)</f>
        <v>0</v>
      </c>
    </row>
    <row r="137" spans="2:10" ht="15" thickBot="1" x14ac:dyDescent="0.35">
      <c r="B137" s="44" t="s">
        <v>46</v>
      </c>
      <c r="C137" s="3" t="s">
        <v>59</v>
      </c>
      <c r="D137" s="58" t="s">
        <v>120</v>
      </c>
      <c r="E137" s="59"/>
      <c r="F137" s="25"/>
      <c r="G137" s="3">
        <v>1</v>
      </c>
      <c r="H137" s="5">
        <f t="shared" ref="H137" si="19">ROUND(J136*G137,2)</f>
        <v>0</v>
      </c>
      <c r="I137" s="29" t="str">
        <f>IF(ISBLANK('Modelo de oferta económica'!F137),"Es necesario completar el precio de esta partida, introduciendo un valor en la celda en naranja","")</f>
        <v>Es necesario completar el precio de esta partida, introduciendo un valor en la celda en naranja</v>
      </c>
      <c r="J137" s="30"/>
    </row>
    <row r="138" spans="2:10" ht="36" customHeight="1" thickBot="1" x14ac:dyDescent="0.35">
      <c r="B138" s="64" t="s">
        <v>121</v>
      </c>
      <c r="C138" s="65"/>
      <c r="D138" s="65"/>
      <c r="E138" s="65"/>
      <c r="F138" s="65"/>
      <c r="G138" s="65"/>
      <c r="H138" s="66"/>
      <c r="J138" s="30"/>
    </row>
    <row r="139" spans="2:10" ht="9.9" customHeight="1" thickBot="1" x14ac:dyDescent="0.35">
      <c r="D139" s="7"/>
      <c r="E139"/>
      <c r="F139" s="11"/>
      <c r="G139"/>
      <c r="H139" s="1"/>
      <c r="J139" s="30"/>
    </row>
    <row r="140" spans="2:10" ht="15.75" customHeight="1" thickBot="1" x14ac:dyDescent="0.35">
      <c r="B140" s="56" t="s">
        <v>1</v>
      </c>
      <c r="C140" s="57"/>
      <c r="D140" s="57"/>
      <c r="E140" s="57"/>
      <c r="F140" s="13" t="s">
        <v>2</v>
      </c>
      <c r="G140" s="2" t="s">
        <v>3</v>
      </c>
      <c r="H140" s="2" t="s">
        <v>4</v>
      </c>
      <c r="I140" s="27"/>
      <c r="J140" s="28">
        <f t="shared" ref="J140" si="20">ROUND(F141,2)</f>
        <v>0</v>
      </c>
    </row>
    <row r="141" spans="2:10" ht="21.75" customHeight="1" thickBot="1" x14ac:dyDescent="0.35">
      <c r="B141" s="44" t="s">
        <v>93</v>
      </c>
      <c r="C141" s="3" t="s">
        <v>6</v>
      </c>
      <c r="D141" s="58" t="s">
        <v>122</v>
      </c>
      <c r="E141" s="59"/>
      <c r="F141" s="25"/>
      <c r="G141" s="6">
        <v>1</v>
      </c>
      <c r="H141" s="5">
        <f t="shared" ref="H141" si="21">ROUND(J140*G141,2)</f>
        <v>0</v>
      </c>
      <c r="I141" s="29" t="str">
        <f>IF(ISBLANK('Modelo de oferta económica'!F141),"Es necesario completar el precio de esta partida, introduciendo un valor en la celda en naranja","")</f>
        <v>Es necesario completar el precio de esta partida, introduciendo un valor en la celda en naranja</v>
      </c>
      <c r="J141" s="30"/>
    </row>
    <row r="142" spans="2:10" ht="23.25" customHeight="1" thickBot="1" x14ac:dyDescent="0.35">
      <c r="B142" s="64" t="s">
        <v>123</v>
      </c>
      <c r="C142" s="65"/>
      <c r="D142" s="65"/>
      <c r="E142" s="65"/>
      <c r="F142" s="65"/>
      <c r="G142" s="65"/>
      <c r="H142" s="66"/>
      <c r="J142" s="30"/>
    </row>
    <row r="143" spans="2:10" ht="9.9" customHeight="1" thickBot="1" x14ac:dyDescent="0.35">
      <c r="D143" s="7"/>
      <c r="E143"/>
      <c r="F143" s="11"/>
      <c r="G143"/>
      <c r="H143" s="1"/>
      <c r="J143" s="30"/>
    </row>
    <row r="144" spans="2:10" ht="15.75" customHeight="1" thickBot="1" x14ac:dyDescent="0.35">
      <c r="B144" s="56" t="s">
        <v>1</v>
      </c>
      <c r="C144" s="57"/>
      <c r="D144" s="57"/>
      <c r="E144" s="57"/>
      <c r="F144" s="13" t="s">
        <v>2</v>
      </c>
      <c r="G144" s="2" t="s">
        <v>3</v>
      </c>
      <c r="H144" s="2" t="s">
        <v>4</v>
      </c>
      <c r="I144" s="27"/>
      <c r="J144" s="28">
        <f t="shared" ref="J144" si="22">ROUND(F145,2)</f>
        <v>0</v>
      </c>
    </row>
    <row r="145" spans="2:10" ht="21" customHeight="1" thickBot="1" x14ac:dyDescent="0.35">
      <c r="B145" s="44" t="s">
        <v>94</v>
      </c>
      <c r="C145" s="3" t="s">
        <v>6</v>
      </c>
      <c r="D145" s="58" t="s">
        <v>124</v>
      </c>
      <c r="E145" s="59"/>
      <c r="F145" s="25"/>
      <c r="G145" s="6">
        <v>1</v>
      </c>
      <c r="H145" s="5">
        <f t="shared" ref="H145" si="23">ROUND(J144*G145,2)</f>
        <v>0</v>
      </c>
      <c r="I145" s="29" t="str">
        <f>IF(ISBLANK('Modelo de oferta económica'!F145),"Es necesario completar el precio de esta partida, introduciendo un valor en la celda en naranja","")</f>
        <v>Es necesario completar el precio de esta partida, introduciendo un valor en la celda en naranja</v>
      </c>
      <c r="J145" s="30"/>
    </row>
    <row r="146" spans="2:10" ht="23.25" customHeight="1" thickBot="1" x14ac:dyDescent="0.35">
      <c r="B146" s="64" t="s">
        <v>125</v>
      </c>
      <c r="C146" s="65"/>
      <c r="D146" s="65"/>
      <c r="E146" s="65"/>
      <c r="F146" s="65"/>
      <c r="G146" s="65"/>
      <c r="H146" s="66"/>
      <c r="J146" s="30"/>
    </row>
    <row r="147" spans="2:10" ht="9.9" customHeight="1" thickBot="1" x14ac:dyDescent="0.35">
      <c r="D147" s="7"/>
      <c r="E147"/>
      <c r="F147" s="11"/>
      <c r="G147"/>
      <c r="H147" s="1"/>
      <c r="J147" s="30"/>
    </row>
    <row r="148" spans="2:10" ht="15.75" customHeight="1" thickBot="1" x14ac:dyDescent="0.35">
      <c r="B148" s="56" t="s">
        <v>1</v>
      </c>
      <c r="C148" s="57"/>
      <c r="D148" s="57"/>
      <c r="E148" s="57"/>
      <c r="F148" s="13" t="s">
        <v>2</v>
      </c>
      <c r="G148" s="2" t="s">
        <v>3</v>
      </c>
      <c r="H148" s="2" t="s">
        <v>4</v>
      </c>
      <c r="I148" s="27"/>
      <c r="J148" s="28">
        <f t="shared" ref="J148" si="24">ROUND(F149,2)</f>
        <v>0</v>
      </c>
    </row>
    <row r="149" spans="2:10" ht="21.75" customHeight="1" thickBot="1" x14ac:dyDescent="0.35">
      <c r="B149" s="44" t="s">
        <v>95</v>
      </c>
      <c r="C149" s="3" t="s">
        <v>6</v>
      </c>
      <c r="D149" s="58" t="s">
        <v>126</v>
      </c>
      <c r="E149" s="59"/>
      <c r="F149" s="25"/>
      <c r="G149" s="6">
        <v>1</v>
      </c>
      <c r="H149" s="5">
        <f t="shared" ref="H149" si="25">ROUND(J148*G149,2)</f>
        <v>0</v>
      </c>
      <c r="I149" s="29" t="str">
        <f>IF(ISBLANK('Modelo de oferta económica'!F149),"Es necesario completar el precio de esta partida, introduciendo un valor en la celda en naranja","")</f>
        <v>Es necesario completar el precio de esta partida, introduciendo un valor en la celda en naranja</v>
      </c>
      <c r="J149" s="30"/>
    </row>
    <row r="150" spans="2:10" ht="26.25" customHeight="1" thickBot="1" x14ac:dyDescent="0.35">
      <c r="B150" s="64" t="s">
        <v>127</v>
      </c>
      <c r="C150" s="65"/>
      <c r="D150" s="65"/>
      <c r="E150" s="65"/>
      <c r="F150" s="65"/>
      <c r="G150" s="65"/>
      <c r="H150" s="66"/>
      <c r="J150" s="30"/>
    </row>
    <row r="151" spans="2:10" ht="9.9" customHeight="1" thickBot="1" x14ac:dyDescent="0.35">
      <c r="D151" s="7"/>
      <c r="E151"/>
      <c r="F151" s="11"/>
      <c r="G151"/>
      <c r="H151" s="1"/>
      <c r="J151" s="30"/>
    </row>
    <row r="152" spans="2:10" ht="15.75" customHeight="1" thickBot="1" x14ac:dyDescent="0.35">
      <c r="B152" s="56" t="s">
        <v>1</v>
      </c>
      <c r="C152" s="57"/>
      <c r="D152" s="57"/>
      <c r="E152" s="57"/>
      <c r="F152" s="13" t="s">
        <v>2</v>
      </c>
      <c r="G152" s="2" t="s">
        <v>3</v>
      </c>
      <c r="H152" s="2" t="s">
        <v>4</v>
      </c>
      <c r="I152" s="27"/>
      <c r="J152" s="28">
        <f t="shared" ref="J152" si="26">ROUND(F153,2)</f>
        <v>0</v>
      </c>
    </row>
    <row r="153" spans="2:10" ht="15" thickBot="1" x14ac:dyDescent="0.35">
      <c r="B153" s="44" t="s">
        <v>96</v>
      </c>
      <c r="C153" s="3" t="s">
        <v>6</v>
      </c>
      <c r="D153" s="58" t="s">
        <v>128</v>
      </c>
      <c r="E153" s="59"/>
      <c r="F153" s="25"/>
      <c r="G153" s="6">
        <v>1</v>
      </c>
      <c r="H153" s="5">
        <f t="shared" ref="H153" si="27">ROUND(J152*G153,2)</f>
        <v>0</v>
      </c>
      <c r="I153" s="29" t="str">
        <f>IF(ISBLANK('Modelo de oferta económica'!F153),"Es necesario completar el precio de esta partida, introduciendo un valor en la celda en naranja","")</f>
        <v>Es necesario completar el precio de esta partida, introduciendo un valor en la celda en naranja</v>
      </c>
      <c r="J153" s="30"/>
    </row>
    <row r="154" spans="2:10" ht="23.25" customHeight="1" thickBot="1" x14ac:dyDescent="0.35">
      <c r="B154" s="64" t="s">
        <v>129</v>
      </c>
      <c r="C154" s="65"/>
      <c r="D154" s="65"/>
      <c r="E154" s="65"/>
      <c r="F154" s="65"/>
      <c r="G154" s="65"/>
      <c r="H154" s="66"/>
      <c r="J154" s="30"/>
    </row>
    <row r="155" spans="2:10" ht="9.9" customHeight="1" thickBot="1" x14ac:dyDescent="0.35">
      <c r="D155" s="7"/>
      <c r="E155"/>
      <c r="F155" s="11"/>
      <c r="G155"/>
      <c r="H155" s="1"/>
      <c r="J155" s="30"/>
    </row>
    <row r="156" spans="2:10" ht="15.75" customHeight="1" thickBot="1" x14ac:dyDescent="0.35">
      <c r="B156" s="56" t="s">
        <v>1</v>
      </c>
      <c r="C156" s="57"/>
      <c r="D156" s="57"/>
      <c r="E156" s="57"/>
      <c r="F156" s="13" t="s">
        <v>2</v>
      </c>
      <c r="G156" s="2" t="s">
        <v>3</v>
      </c>
      <c r="H156" s="2" t="s">
        <v>4</v>
      </c>
      <c r="I156" s="27"/>
      <c r="J156" s="28">
        <f t="shared" ref="J156" si="28">ROUND(F157,2)</f>
        <v>0</v>
      </c>
    </row>
    <row r="157" spans="2:10" ht="15" thickBot="1" x14ac:dyDescent="0.35">
      <c r="B157" s="44" t="s">
        <v>97</v>
      </c>
      <c r="C157" s="3" t="s">
        <v>6</v>
      </c>
      <c r="D157" s="58" t="s">
        <v>130</v>
      </c>
      <c r="E157" s="59"/>
      <c r="F157" s="25"/>
      <c r="G157" s="6">
        <v>1</v>
      </c>
      <c r="H157" s="5">
        <f t="shared" ref="H157" si="29">ROUND(J156*G157,2)</f>
        <v>0</v>
      </c>
      <c r="I157" s="29" t="str">
        <f>IF(ISBLANK('Modelo de oferta económica'!F157),"Es necesario completar el precio de esta partida, introduciendo un valor en la celda en naranja","")</f>
        <v>Es necesario completar el precio de esta partida, introduciendo un valor en la celda en naranja</v>
      </c>
      <c r="J157" s="30"/>
    </row>
    <row r="158" spans="2:10" ht="23.25" customHeight="1" thickBot="1" x14ac:dyDescent="0.35">
      <c r="B158" s="64" t="s">
        <v>131</v>
      </c>
      <c r="C158" s="65"/>
      <c r="D158" s="65"/>
      <c r="E158" s="65"/>
      <c r="F158" s="65"/>
      <c r="G158" s="65"/>
      <c r="H158" s="66"/>
      <c r="J158" s="30"/>
    </row>
    <row r="159" spans="2:10" ht="9.9" customHeight="1" thickBot="1" x14ac:dyDescent="0.35">
      <c r="D159" s="7"/>
      <c r="E159"/>
      <c r="F159" s="11"/>
      <c r="G159"/>
      <c r="H159" s="1"/>
      <c r="J159" s="30"/>
    </row>
    <row r="160" spans="2:10" ht="15.75" customHeight="1" thickBot="1" x14ac:dyDescent="0.35">
      <c r="B160" s="56" t="s">
        <v>1</v>
      </c>
      <c r="C160" s="57"/>
      <c r="D160" s="57"/>
      <c r="E160" s="57"/>
      <c r="F160" s="13" t="s">
        <v>2</v>
      </c>
      <c r="G160" s="2" t="s">
        <v>3</v>
      </c>
      <c r="H160" s="2" t="s">
        <v>4</v>
      </c>
      <c r="I160" s="27"/>
      <c r="J160" s="28">
        <f t="shared" ref="J160" si="30">ROUND(F161,2)</f>
        <v>0</v>
      </c>
    </row>
    <row r="161" spans="2:10" ht="15" thickBot="1" x14ac:dyDescent="0.35">
      <c r="B161" s="44" t="s">
        <v>98</v>
      </c>
      <c r="C161" s="3" t="s">
        <v>6</v>
      </c>
      <c r="D161" s="58" t="s">
        <v>132</v>
      </c>
      <c r="E161" s="59"/>
      <c r="F161" s="25"/>
      <c r="G161" s="6">
        <v>2</v>
      </c>
      <c r="H161" s="5">
        <f t="shared" ref="H161" si="31">ROUND(J160*G161,2)</f>
        <v>0</v>
      </c>
      <c r="I161" s="29" t="str">
        <f>IF(ISBLANK('Modelo de oferta económica'!F161),"Es necesario completar el precio de esta partida, introduciendo un valor en la celda en naranja","")</f>
        <v>Es necesario completar el precio de esta partida, introduciendo un valor en la celda en naranja</v>
      </c>
      <c r="J161" s="30"/>
    </row>
    <row r="162" spans="2:10" ht="15" thickBot="1" x14ac:dyDescent="0.35">
      <c r="B162" s="64" t="s">
        <v>133</v>
      </c>
      <c r="C162" s="65"/>
      <c r="D162" s="65"/>
      <c r="E162" s="65"/>
      <c r="F162" s="65"/>
      <c r="G162" s="65"/>
      <c r="H162" s="66"/>
      <c r="J162" s="30"/>
    </row>
    <row r="163" spans="2:10" ht="9.9" customHeight="1" thickBot="1" x14ac:dyDescent="0.35">
      <c r="D163" s="7"/>
      <c r="E163"/>
      <c r="F163" s="11"/>
      <c r="G163"/>
      <c r="H163" s="1"/>
      <c r="J163" s="30"/>
    </row>
    <row r="164" spans="2:10" ht="15.75" customHeight="1" thickBot="1" x14ac:dyDescent="0.35">
      <c r="B164" s="56" t="s">
        <v>1</v>
      </c>
      <c r="C164" s="57"/>
      <c r="D164" s="57"/>
      <c r="E164" s="57"/>
      <c r="F164" s="13" t="s">
        <v>2</v>
      </c>
      <c r="G164" s="2" t="s">
        <v>3</v>
      </c>
      <c r="H164" s="2" t="s">
        <v>4</v>
      </c>
      <c r="I164" s="27"/>
      <c r="J164" s="28">
        <f t="shared" ref="J164" si="32">ROUND(F165,2)</f>
        <v>0</v>
      </c>
    </row>
    <row r="165" spans="2:10" ht="21.75" customHeight="1" thickBot="1" x14ac:dyDescent="0.35">
      <c r="B165" s="44" t="s">
        <v>99</v>
      </c>
      <c r="C165" s="3" t="s">
        <v>6</v>
      </c>
      <c r="D165" s="58" t="s">
        <v>134</v>
      </c>
      <c r="E165" s="59"/>
      <c r="F165" s="25"/>
      <c r="G165" s="6">
        <v>2</v>
      </c>
      <c r="H165" s="5">
        <f t="shared" ref="H165" si="33">ROUND(J164*G165,2)</f>
        <v>0</v>
      </c>
      <c r="I165" s="29" t="str">
        <f>IF(ISBLANK('Modelo de oferta económica'!F165),"Es necesario completar el precio de esta partida, introduciendo un valor en la celda en naranja","")</f>
        <v>Es necesario completar el precio de esta partida, introduciendo un valor en la celda en naranja</v>
      </c>
      <c r="J165" s="30"/>
    </row>
    <row r="166" spans="2:10" ht="15" thickBot="1" x14ac:dyDescent="0.35">
      <c r="B166" s="64" t="s">
        <v>134</v>
      </c>
      <c r="C166" s="65"/>
      <c r="D166" s="65"/>
      <c r="E166" s="65"/>
      <c r="F166" s="65"/>
      <c r="G166" s="65"/>
      <c r="H166" s="66"/>
      <c r="J166" s="30"/>
    </row>
    <row r="167" spans="2:10" ht="9.9" customHeight="1" thickBot="1" x14ac:dyDescent="0.35">
      <c r="D167" s="7"/>
      <c r="E167"/>
      <c r="F167" s="11"/>
      <c r="G167"/>
      <c r="H167" s="1"/>
      <c r="J167" s="30"/>
    </row>
    <row r="168" spans="2:10" ht="27" customHeight="1" thickBot="1" x14ac:dyDescent="0.35">
      <c r="B168" s="68" t="s">
        <v>86</v>
      </c>
      <c r="C168" s="69"/>
      <c r="D168" s="70" t="s">
        <v>136</v>
      </c>
      <c r="E168" s="71"/>
      <c r="F168" s="71"/>
      <c r="G168" s="71"/>
      <c r="H168" s="9">
        <f>+H171+H175+H179+H183+H187+H191+H195+H199+H203+H207+H211+H215+H219+H223+H227+H231+H235+H239+H243+H247+H251+H255+H259+H263+H267+H271+H275+H279+H283+H287+H291+H295+H299+H303+H307+H311+H315+H319+H323+H327+H331+H335+H339+H343+H347+H351+H355+H359+H363+H367+H371+H375+H379+H383+H387+H391+H395+H399+H403+H407+H411+H415+H419+H423+H427+H431+H435+H439+H443+H447+H451+H455+H459+H463+H467+H471+H475+H479+H483+H487+H491+H495+H499+H503+H507+H511+H515+H519+H523+H527+H531+H535+H539+H543+H547+H551+H555+H559+H563+H567+H571+H575+H579+H583+H587+H591+H595+H599+H603+H607+H611+H615+H619+H623+H627+H631+H635+H639+H643+H647+H651+H655+H659+H663+H667+H671</f>
        <v>0</v>
      </c>
      <c r="I168" s="26">
        <f xml:space="preserve"> COUNTIF(I171:I673,"Es necesario completar el precio de esta partida, introduciendo un valor en la celda en naranja")</f>
        <v>126</v>
      </c>
    </row>
    <row r="169" spans="2:10" ht="9.9" customHeight="1" thickBot="1" x14ac:dyDescent="0.35">
      <c r="E169"/>
      <c r="F169" s="11"/>
      <c r="G169"/>
      <c r="H169" s="1"/>
    </row>
    <row r="170" spans="2:10" ht="15.75" customHeight="1" thickBot="1" x14ac:dyDescent="0.35">
      <c r="B170" s="56" t="s">
        <v>1</v>
      </c>
      <c r="C170" s="57"/>
      <c r="D170" s="57"/>
      <c r="E170" s="57"/>
      <c r="F170" s="13" t="s">
        <v>2</v>
      </c>
      <c r="G170" s="2" t="s">
        <v>3</v>
      </c>
      <c r="H170" s="2" t="s">
        <v>4</v>
      </c>
      <c r="I170" s="27"/>
      <c r="J170" s="28">
        <f>ROUND(F171,2)</f>
        <v>0</v>
      </c>
    </row>
    <row r="171" spans="2:10" ht="33" customHeight="1" thickBot="1" x14ac:dyDescent="0.35">
      <c r="B171" s="44" t="s">
        <v>137</v>
      </c>
      <c r="C171" s="3" t="s">
        <v>5</v>
      </c>
      <c r="D171" s="58" t="s">
        <v>144</v>
      </c>
      <c r="E171" s="59"/>
      <c r="F171" s="25"/>
      <c r="G171" s="6">
        <v>7</v>
      </c>
      <c r="H171" s="5">
        <f>ROUND(J170*G171,2)</f>
        <v>0</v>
      </c>
      <c r="I171" s="29" t="str">
        <f>IF(ISBLANK('Modelo de oferta económica'!F171),"Es necesario completar el precio de esta partida, introduciendo un valor en la celda en naranja","")</f>
        <v>Es necesario completar el precio de esta partida, introduciendo un valor en la celda en naranja</v>
      </c>
    </row>
    <row r="172" spans="2:10" ht="24.75" customHeight="1" thickBot="1" x14ac:dyDescent="0.35">
      <c r="B172" s="60" t="s">
        <v>145</v>
      </c>
      <c r="C172" s="61"/>
      <c r="D172" s="61"/>
      <c r="E172" s="61"/>
      <c r="F172" s="61"/>
      <c r="G172" s="61"/>
      <c r="H172" s="62"/>
    </row>
    <row r="173" spans="2:10" ht="9.9" customHeight="1" thickBot="1" x14ac:dyDescent="0.35">
      <c r="E173"/>
      <c r="F173" s="11"/>
      <c r="G173"/>
      <c r="H173" s="1"/>
    </row>
    <row r="174" spans="2:10" ht="15.75" customHeight="1" thickBot="1" x14ac:dyDescent="0.35">
      <c r="B174" s="56" t="s">
        <v>1</v>
      </c>
      <c r="C174" s="57"/>
      <c r="D174" s="57"/>
      <c r="E174" s="57"/>
      <c r="F174" s="13" t="s">
        <v>2</v>
      </c>
      <c r="G174" s="2" t="s">
        <v>3</v>
      </c>
      <c r="H174" s="2" t="s">
        <v>4</v>
      </c>
      <c r="I174" s="27"/>
      <c r="J174" s="28">
        <f>ROUND(F175,2)</f>
        <v>0</v>
      </c>
    </row>
    <row r="175" spans="2:10" ht="33" customHeight="1" thickBot="1" x14ac:dyDescent="0.35">
      <c r="B175" s="44" t="s">
        <v>138</v>
      </c>
      <c r="C175" s="3" t="s">
        <v>6</v>
      </c>
      <c r="D175" s="58" t="s">
        <v>146</v>
      </c>
      <c r="E175" s="59"/>
      <c r="F175" s="25"/>
      <c r="G175" s="6">
        <v>1</v>
      </c>
      <c r="H175" s="5">
        <f>ROUND(J174*G175,2)</f>
        <v>0</v>
      </c>
      <c r="I175" s="29" t="str">
        <f>IF(ISBLANK('Modelo de oferta económica'!F175),"Es necesario completar el precio de esta partida, introduciendo un valor en la celda en naranja","")</f>
        <v>Es necesario completar el precio de esta partida, introduciendo un valor en la celda en naranja</v>
      </c>
    </row>
    <row r="176" spans="2:10" ht="25.5" customHeight="1" thickBot="1" x14ac:dyDescent="0.35">
      <c r="B176" s="60" t="s">
        <v>147</v>
      </c>
      <c r="C176" s="61"/>
      <c r="D176" s="61"/>
      <c r="E176" s="61"/>
      <c r="F176" s="61"/>
      <c r="G176" s="61"/>
      <c r="H176" s="62"/>
    </row>
    <row r="177" spans="2:10" ht="9.9" customHeight="1" thickBot="1" x14ac:dyDescent="0.35">
      <c r="E177"/>
      <c r="F177" s="11"/>
      <c r="G177"/>
      <c r="H177" s="1"/>
    </row>
    <row r="178" spans="2:10" ht="15.75" customHeight="1" thickBot="1" x14ac:dyDescent="0.35">
      <c r="B178" s="56" t="s">
        <v>1</v>
      </c>
      <c r="C178" s="57"/>
      <c r="D178" s="57"/>
      <c r="E178" s="57"/>
      <c r="F178" s="13" t="s">
        <v>2</v>
      </c>
      <c r="G178" s="2" t="s">
        <v>3</v>
      </c>
      <c r="H178" s="2" t="s">
        <v>4</v>
      </c>
      <c r="I178" s="27"/>
      <c r="J178" s="28">
        <f>ROUND(F179,2)</f>
        <v>0</v>
      </c>
    </row>
    <row r="179" spans="2:10" ht="36" customHeight="1" thickBot="1" x14ac:dyDescent="0.35">
      <c r="B179" s="44" t="s">
        <v>139</v>
      </c>
      <c r="C179" s="3" t="s">
        <v>5</v>
      </c>
      <c r="D179" s="58" t="s">
        <v>148</v>
      </c>
      <c r="E179" s="59"/>
      <c r="F179" s="25"/>
      <c r="G179" s="6">
        <v>14</v>
      </c>
      <c r="H179" s="5">
        <f>ROUND(J178*G179,2)</f>
        <v>0</v>
      </c>
      <c r="I179" s="29" t="str">
        <f>IF(ISBLANK('Modelo de oferta económica'!F179),"Es necesario completar el precio de esta partida, introduciendo un valor en la celda en naranja","")</f>
        <v>Es necesario completar el precio de esta partida, introduciendo un valor en la celda en naranja</v>
      </c>
    </row>
    <row r="180" spans="2:10" ht="29.25" customHeight="1" thickBot="1" x14ac:dyDescent="0.35">
      <c r="B180" s="60" t="s">
        <v>149</v>
      </c>
      <c r="C180" s="61"/>
      <c r="D180" s="61"/>
      <c r="E180" s="61"/>
      <c r="F180" s="61"/>
      <c r="G180" s="61"/>
      <c r="H180" s="62"/>
    </row>
    <row r="181" spans="2:10" ht="9.9" customHeight="1" thickBot="1" x14ac:dyDescent="0.35">
      <c r="E181"/>
      <c r="F181" s="11"/>
      <c r="G181"/>
      <c r="H181" s="1"/>
    </row>
    <row r="182" spans="2:10" ht="15.75" customHeight="1" thickBot="1" x14ac:dyDescent="0.35">
      <c r="B182" s="56" t="s">
        <v>1</v>
      </c>
      <c r="C182" s="57"/>
      <c r="D182" s="57"/>
      <c r="E182" s="57"/>
      <c r="F182" s="13" t="s">
        <v>2</v>
      </c>
      <c r="G182" s="2" t="s">
        <v>3</v>
      </c>
      <c r="H182" s="2" t="s">
        <v>4</v>
      </c>
      <c r="I182" s="27"/>
      <c r="J182" s="28">
        <f>ROUND(F183,2)</f>
        <v>0</v>
      </c>
    </row>
    <row r="183" spans="2:10" ht="34.5" customHeight="1" thickBot="1" x14ac:dyDescent="0.35">
      <c r="B183" s="44" t="s">
        <v>140</v>
      </c>
      <c r="C183" s="3" t="s">
        <v>6</v>
      </c>
      <c r="D183" s="58" t="s">
        <v>150</v>
      </c>
      <c r="E183" s="59"/>
      <c r="F183" s="25"/>
      <c r="G183" s="6">
        <v>1</v>
      </c>
      <c r="H183" s="5">
        <f>ROUND(J182*G183,2)</f>
        <v>0</v>
      </c>
      <c r="I183" s="29" t="str">
        <f>IF(ISBLANK('Modelo de oferta económica'!F183),"Es necesario completar el precio de esta partida, introduciendo un valor en la celda en naranja","")</f>
        <v>Es necesario completar el precio de esta partida, introduciendo un valor en la celda en naranja</v>
      </c>
    </row>
    <row r="184" spans="2:10" ht="30" customHeight="1" thickBot="1" x14ac:dyDescent="0.35">
      <c r="B184" s="60" t="s">
        <v>147</v>
      </c>
      <c r="C184" s="61"/>
      <c r="D184" s="61"/>
      <c r="E184" s="61"/>
      <c r="F184" s="61"/>
      <c r="G184" s="61"/>
      <c r="H184" s="62"/>
    </row>
    <row r="185" spans="2:10" ht="9.9" customHeight="1" thickBot="1" x14ac:dyDescent="0.35">
      <c r="E185"/>
      <c r="F185" s="11"/>
      <c r="G185"/>
      <c r="H185" s="1"/>
    </row>
    <row r="186" spans="2:10" ht="15.75" customHeight="1" thickBot="1" x14ac:dyDescent="0.35">
      <c r="B186" s="56" t="s">
        <v>1</v>
      </c>
      <c r="C186" s="57"/>
      <c r="D186" s="57"/>
      <c r="E186" s="57"/>
      <c r="F186" s="13" t="s">
        <v>2</v>
      </c>
      <c r="G186" s="2" t="s">
        <v>3</v>
      </c>
      <c r="H186" s="2" t="s">
        <v>4</v>
      </c>
      <c r="I186" s="27"/>
      <c r="J186" s="28">
        <f>ROUND(F187,2)</f>
        <v>0</v>
      </c>
    </row>
    <row r="187" spans="2:10" ht="37.5" customHeight="1" thickBot="1" x14ac:dyDescent="0.35">
      <c r="B187" s="44" t="s">
        <v>141</v>
      </c>
      <c r="C187" s="3" t="s">
        <v>6</v>
      </c>
      <c r="D187" s="58" t="s">
        <v>151</v>
      </c>
      <c r="E187" s="59"/>
      <c r="F187" s="25"/>
      <c r="G187" s="6">
        <v>1</v>
      </c>
      <c r="H187" s="5">
        <f>ROUND(J186*G187,2)</f>
        <v>0</v>
      </c>
      <c r="I187" s="29" t="str">
        <f>IF(ISBLANK('Modelo de oferta económica'!F187),"Es necesario completar el precio de esta partida, introduciendo un valor en la celda en naranja","")</f>
        <v>Es necesario completar el precio de esta partida, introduciendo un valor en la celda en naranja</v>
      </c>
    </row>
    <row r="188" spans="2:10" ht="25.5" customHeight="1" thickBot="1" x14ac:dyDescent="0.35">
      <c r="B188" s="60" t="s">
        <v>147</v>
      </c>
      <c r="C188" s="61"/>
      <c r="D188" s="61"/>
      <c r="E188" s="61"/>
      <c r="F188" s="61"/>
      <c r="G188" s="61"/>
      <c r="H188" s="62"/>
    </row>
    <row r="189" spans="2:10" ht="9.9" customHeight="1" thickBot="1" x14ac:dyDescent="0.35">
      <c r="E189"/>
      <c r="F189" s="11"/>
      <c r="G189"/>
      <c r="H189" s="1"/>
    </row>
    <row r="190" spans="2:10" ht="15.75" customHeight="1" thickBot="1" x14ac:dyDescent="0.35">
      <c r="B190" s="56" t="s">
        <v>1</v>
      </c>
      <c r="C190" s="57"/>
      <c r="D190" s="57"/>
      <c r="E190" s="57"/>
      <c r="F190" s="13" t="s">
        <v>2</v>
      </c>
      <c r="G190" s="2" t="s">
        <v>3</v>
      </c>
      <c r="H190" s="2" t="s">
        <v>4</v>
      </c>
      <c r="I190" s="27"/>
      <c r="J190" s="28">
        <f>ROUND(F191,2)</f>
        <v>0</v>
      </c>
    </row>
    <row r="191" spans="2:10" ht="43.5" customHeight="1" thickBot="1" x14ac:dyDescent="0.35">
      <c r="B191" s="44" t="s">
        <v>142</v>
      </c>
      <c r="C191" s="3" t="s">
        <v>5</v>
      </c>
      <c r="D191" s="58" t="s">
        <v>152</v>
      </c>
      <c r="E191" s="59"/>
      <c r="F191" s="25"/>
      <c r="G191" s="6">
        <v>6.2</v>
      </c>
      <c r="H191" s="5">
        <f>ROUND(J190*G191,2)</f>
        <v>0</v>
      </c>
      <c r="I191" s="29" t="str">
        <f>IF(ISBLANK('Modelo de oferta económica'!F191),"Es necesario completar el precio de esta partida, introduciendo un valor en la celda en naranja","")</f>
        <v>Es necesario completar el precio de esta partida, introduciendo un valor en la celda en naranja</v>
      </c>
    </row>
    <row r="192" spans="2:10" ht="25.5" customHeight="1" thickBot="1" x14ac:dyDescent="0.35">
      <c r="B192" s="60" t="s">
        <v>149</v>
      </c>
      <c r="C192" s="61"/>
      <c r="D192" s="61"/>
      <c r="E192" s="61"/>
      <c r="F192" s="61"/>
      <c r="G192" s="61"/>
      <c r="H192" s="62"/>
    </row>
    <row r="193" spans="2:10" ht="9.9" customHeight="1" thickBot="1" x14ac:dyDescent="0.35">
      <c r="E193"/>
      <c r="F193" s="11"/>
      <c r="G193"/>
      <c r="H193" s="1"/>
    </row>
    <row r="194" spans="2:10" ht="15.75" customHeight="1" thickBot="1" x14ac:dyDescent="0.35">
      <c r="B194" s="56" t="s">
        <v>1</v>
      </c>
      <c r="C194" s="57"/>
      <c r="D194" s="57"/>
      <c r="E194" s="57"/>
      <c r="F194" s="13" t="s">
        <v>2</v>
      </c>
      <c r="G194" s="2" t="s">
        <v>3</v>
      </c>
      <c r="H194" s="2" t="s">
        <v>4</v>
      </c>
      <c r="I194" s="27"/>
      <c r="J194" s="28">
        <f>ROUND(F195,2)</f>
        <v>0</v>
      </c>
    </row>
    <row r="195" spans="2:10" ht="38.25" customHeight="1" thickBot="1" x14ac:dyDescent="0.35">
      <c r="B195" s="44" t="s">
        <v>143</v>
      </c>
      <c r="C195" s="3" t="s">
        <v>5</v>
      </c>
      <c r="D195" s="58" t="s">
        <v>153</v>
      </c>
      <c r="E195" s="59"/>
      <c r="F195" s="25"/>
      <c r="G195" s="6">
        <v>14.5</v>
      </c>
      <c r="H195" s="5">
        <f>ROUND(J194*G195,2)</f>
        <v>0</v>
      </c>
      <c r="I195" s="29" t="str">
        <f>IF(ISBLANK('Modelo de oferta económica'!F195),"Es necesario completar el precio de esta partida, introduciendo un valor en la celda en naranja","")</f>
        <v>Es necesario completar el precio de esta partida, introduciendo un valor en la celda en naranja</v>
      </c>
    </row>
    <row r="196" spans="2:10" ht="24.75" customHeight="1" thickBot="1" x14ac:dyDescent="0.35">
      <c r="B196" s="60" t="s">
        <v>149</v>
      </c>
      <c r="C196" s="61"/>
      <c r="D196" s="61"/>
      <c r="E196" s="61"/>
      <c r="F196" s="61"/>
      <c r="G196" s="61"/>
      <c r="H196" s="62"/>
    </row>
    <row r="197" spans="2:10" ht="9.9" customHeight="1" thickBot="1" x14ac:dyDescent="0.35">
      <c r="E197"/>
      <c r="F197" s="11"/>
      <c r="G197"/>
      <c r="H197" s="1"/>
    </row>
    <row r="198" spans="2:10" ht="15.75" customHeight="1" thickBot="1" x14ac:dyDescent="0.35">
      <c r="B198" s="56" t="s">
        <v>1</v>
      </c>
      <c r="C198" s="57"/>
      <c r="D198" s="57"/>
      <c r="E198" s="57"/>
      <c r="F198" s="13" t="s">
        <v>2</v>
      </c>
      <c r="G198" s="2" t="s">
        <v>3</v>
      </c>
      <c r="H198" s="2" t="s">
        <v>4</v>
      </c>
      <c r="I198" s="27"/>
      <c r="J198" s="28">
        <f>ROUND(F199,2)</f>
        <v>0</v>
      </c>
    </row>
    <row r="199" spans="2:10" ht="38.25" customHeight="1" thickBot="1" x14ac:dyDescent="0.35">
      <c r="B199" s="44" t="s">
        <v>154</v>
      </c>
      <c r="C199" s="3" t="s">
        <v>6</v>
      </c>
      <c r="D199" s="58" t="s">
        <v>265</v>
      </c>
      <c r="E199" s="59"/>
      <c r="F199" s="25"/>
      <c r="G199" s="6">
        <v>1</v>
      </c>
      <c r="H199" s="5">
        <f>ROUND(J198*G199,2)</f>
        <v>0</v>
      </c>
      <c r="I199" s="29" t="str">
        <f>IF(ISBLANK('Modelo de oferta económica'!F199),"Es necesario completar el precio de esta partida, introduciendo un valor en la celda en naranja","")</f>
        <v>Es necesario completar el precio de esta partida, introduciendo un valor en la celda en naranja</v>
      </c>
    </row>
    <row r="200" spans="2:10" ht="24.75" customHeight="1" thickBot="1" x14ac:dyDescent="0.35">
      <c r="B200" s="60" t="s">
        <v>147</v>
      </c>
      <c r="C200" s="61"/>
      <c r="D200" s="61"/>
      <c r="E200" s="61"/>
      <c r="F200" s="61"/>
      <c r="G200" s="61"/>
      <c r="H200" s="62"/>
    </row>
    <row r="201" spans="2:10" ht="9.9" customHeight="1" thickBot="1" x14ac:dyDescent="0.35">
      <c r="E201"/>
      <c r="F201" s="11"/>
      <c r="G201"/>
      <c r="H201" s="1"/>
    </row>
    <row r="202" spans="2:10" ht="15.75" customHeight="1" thickBot="1" x14ac:dyDescent="0.35">
      <c r="B202" s="56" t="s">
        <v>1</v>
      </c>
      <c r="C202" s="57"/>
      <c r="D202" s="57"/>
      <c r="E202" s="57"/>
      <c r="F202" s="13" t="s">
        <v>2</v>
      </c>
      <c r="G202" s="2" t="s">
        <v>3</v>
      </c>
      <c r="H202" s="2" t="s">
        <v>4</v>
      </c>
      <c r="I202" s="27"/>
      <c r="J202" s="28">
        <f>ROUND(F203,2)</f>
        <v>0</v>
      </c>
    </row>
    <row r="203" spans="2:10" ht="38.25" customHeight="1" thickBot="1" x14ac:dyDescent="0.35">
      <c r="B203" s="44" t="s">
        <v>155</v>
      </c>
      <c r="C203" s="3" t="s">
        <v>6</v>
      </c>
      <c r="D203" s="58" t="s">
        <v>266</v>
      </c>
      <c r="E203" s="59"/>
      <c r="F203" s="25"/>
      <c r="G203" s="6">
        <v>1</v>
      </c>
      <c r="H203" s="5">
        <f>ROUND(J202*G203,2)</f>
        <v>0</v>
      </c>
      <c r="I203" s="29" t="str">
        <f>IF(ISBLANK('Modelo de oferta económica'!F203),"Es necesario completar el precio de esta partida, introduciendo un valor en la celda en naranja","")</f>
        <v>Es necesario completar el precio de esta partida, introduciendo un valor en la celda en naranja</v>
      </c>
    </row>
    <row r="204" spans="2:10" ht="24.75" customHeight="1" thickBot="1" x14ac:dyDescent="0.35">
      <c r="B204" s="60" t="s">
        <v>147</v>
      </c>
      <c r="C204" s="61"/>
      <c r="D204" s="61"/>
      <c r="E204" s="61"/>
      <c r="F204" s="61"/>
      <c r="G204" s="61"/>
      <c r="H204" s="62"/>
    </row>
    <row r="205" spans="2:10" ht="9.9" customHeight="1" thickBot="1" x14ac:dyDescent="0.35">
      <c r="E205"/>
      <c r="F205" s="11"/>
      <c r="G205"/>
      <c r="H205" s="1"/>
    </row>
    <row r="206" spans="2:10" ht="15.75" customHeight="1" thickBot="1" x14ac:dyDescent="0.35">
      <c r="B206" s="56" t="s">
        <v>1</v>
      </c>
      <c r="C206" s="57"/>
      <c r="D206" s="57"/>
      <c r="E206" s="57"/>
      <c r="F206" s="13" t="s">
        <v>2</v>
      </c>
      <c r="G206" s="2" t="s">
        <v>3</v>
      </c>
      <c r="H206" s="2" t="s">
        <v>4</v>
      </c>
      <c r="I206" s="27"/>
      <c r="J206" s="28">
        <f>ROUND(F207,2)</f>
        <v>0</v>
      </c>
    </row>
    <row r="207" spans="2:10" ht="38.25" customHeight="1" thickBot="1" x14ac:dyDescent="0.35">
      <c r="B207" s="44" t="s">
        <v>156</v>
      </c>
      <c r="C207" s="3" t="s">
        <v>5</v>
      </c>
      <c r="D207" s="58" t="s">
        <v>267</v>
      </c>
      <c r="E207" s="59"/>
      <c r="F207" s="25"/>
      <c r="G207" s="6">
        <v>7</v>
      </c>
      <c r="H207" s="5">
        <f>ROUND(J206*G207,2)</f>
        <v>0</v>
      </c>
      <c r="I207" s="29" t="str">
        <f>IF(ISBLANK('Modelo de oferta económica'!F207),"Es necesario completar el precio de esta partida, introduciendo un valor en la celda en naranja","")</f>
        <v>Es necesario completar el precio de esta partida, introduciendo un valor en la celda en naranja</v>
      </c>
    </row>
    <row r="208" spans="2:10" ht="24.75" customHeight="1" thickBot="1" x14ac:dyDescent="0.35">
      <c r="B208" s="60" t="s">
        <v>149</v>
      </c>
      <c r="C208" s="61"/>
      <c r="D208" s="61"/>
      <c r="E208" s="61"/>
      <c r="F208" s="61"/>
      <c r="G208" s="61"/>
      <c r="H208" s="62"/>
    </row>
    <row r="209" spans="2:10" ht="9.9" customHeight="1" thickBot="1" x14ac:dyDescent="0.35">
      <c r="E209"/>
      <c r="F209" s="11"/>
      <c r="G209"/>
      <c r="H209" s="1"/>
    </row>
    <row r="210" spans="2:10" ht="15.75" customHeight="1" thickBot="1" x14ac:dyDescent="0.35">
      <c r="B210" s="56" t="s">
        <v>1</v>
      </c>
      <c r="C210" s="57"/>
      <c r="D210" s="57"/>
      <c r="E210" s="57"/>
      <c r="F210" s="13" t="s">
        <v>2</v>
      </c>
      <c r="G210" s="2" t="s">
        <v>3</v>
      </c>
      <c r="H210" s="2" t="s">
        <v>4</v>
      </c>
      <c r="I210" s="27"/>
      <c r="J210" s="28">
        <f>ROUND(F211,2)</f>
        <v>0</v>
      </c>
    </row>
    <row r="211" spans="2:10" ht="38.25" customHeight="1" thickBot="1" x14ac:dyDescent="0.35">
      <c r="B211" s="44" t="s">
        <v>157</v>
      </c>
      <c r="C211" s="3" t="s">
        <v>6</v>
      </c>
      <c r="D211" s="58" t="s">
        <v>268</v>
      </c>
      <c r="E211" s="59"/>
      <c r="F211" s="25"/>
      <c r="G211" s="6">
        <v>1</v>
      </c>
      <c r="H211" s="5">
        <f>ROUND(J210*G211,2)</f>
        <v>0</v>
      </c>
      <c r="I211" s="29" t="str">
        <f>IF(ISBLANK('Modelo de oferta económica'!F211),"Es necesario completar el precio de esta partida, introduciendo un valor en la celda en naranja","")</f>
        <v>Es necesario completar el precio de esta partida, introduciendo un valor en la celda en naranja</v>
      </c>
    </row>
    <row r="212" spans="2:10" ht="24.75" customHeight="1" thickBot="1" x14ac:dyDescent="0.35">
      <c r="B212" s="60" t="s">
        <v>147</v>
      </c>
      <c r="C212" s="61"/>
      <c r="D212" s="61"/>
      <c r="E212" s="61"/>
      <c r="F212" s="61"/>
      <c r="G212" s="61"/>
      <c r="H212" s="62"/>
    </row>
    <row r="213" spans="2:10" ht="9.9" customHeight="1" thickBot="1" x14ac:dyDescent="0.35">
      <c r="E213"/>
      <c r="F213" s="11"/>
      <c r="G213"/>
      <c r="H213" s="1"/>
    </row>
    <row r="214" spans="2:10" ht="15.75" customHeight="1" thickBot="1" x14ac:dyDescent="0.35">
      <c r="B214" s="56" t="s">
        <v>1</v>
      </c>
      <c r="C214" s="57"/>
      <c r="D214" s="57"/>
      <c r="E214" s="57"/>
      <c r="F214" s="13" t="s">
        <v>2</v>
      </c>
      <c r="G214" s="2" t="s">
        <v>3</v>
      </c>
      <c r="H214" s="2" t="s">
        <v>4</v>
      </c>
      <c r="I214" s="27"/>
      <c r="J214" s="28">
        <f>ROUND(F215,2)</f>
        <v>0</v>
      </c>
    </row>
    <row r="215" spans="2:10" ht="38.25" customHeight="1" thickBot="1" x14ac:dyDescent="0.35">
      <c r="B215" s="44" t="s">
        <v>158</v>
      </c>
      <c r="C215" s="3" t="s">
        <v>6</v>
      </c>
      <c r="D215" s="58" t="s">
        <v>269</v>
      </c>
      <c r="E215" s="59"/>
      <c r="F215" s="25"/>
      <c r="G215" s="6">
        <v>1</v>
      </c>
      <c r="H215" s="5">
        <f>ROUND(J214*G215,2)</f>
        <v>0</v>
      </c>
      <c r="I215" s="29" t="str">
        <f>IF(ISBLANK('Modelo de oferta económica'!F215),"Es necesario completar el precio de esta partida, introduciendo un valor en la celda en naranja","")</f>
        <v>Es necesario completar el precio de esta partida, introduciendo un valor en la celda en naranja</v>
      </c>
    </row>
    <row r="216" spans="2:10" ht="24.75" customHeight="1" thickBot="1" x14ac:dyDescent="0.35">
      <c r="B216" s="60" t="s">
        <v>147</v>
      </c>
      <c r="C216" s="61"/>
      <c r="D216" s="61"/>
      <c r="E216" s="61"/>
      <c r="F216" s="61"/>
      <c r="G216" s="61"/>
      <c r="H216" s="62"/>
    </row>
    <row r="217" spans="2:10" ht="9.9" customHeight="1" thickBot="1" x14ac:dyDescent="0.35">
      <c r="E217"/>
      <c r="F217" s="11"/>
      <c r="G217"/>
      <c r="H217" s="1"/>
    </row>
    <row r="218" spans="2:10" ht="15.75" customHeight="1" thickBot="1" x14ac:dyDescent="0.35">
      <c r="B218" s="56" t="s">
        <v>1</v>
      </c>
      <c r="C218" s="57"/>
      <c r="D218" s="57"/>
      <c r="E218" s="57"/>
      <c r="F218" s="13" t="s">
        <v>2</v>
      </c>
      <c r="G218" s="2" t="s">
        <v>3</v>
      </c>
      <c r="H218" s="2" t="s">
        <v>4</v>
      </c>
      <c r="I218" s="27"/>
      <c r="J218" s="28">
        <f>ROUND(F219,2)</f>
        <v>0</v>
      </c>
    </row>
    <row r="219" spans="2:10" ht="38.25" customHeight="1" thickBot="1" x14ac:dyDescent="0.35">
      <c r="B219" s="44" t="s">
        <v>159</v>
      </c>
      <c r="C219" s="3" t="s">
        <v>5</v>
      </c>
      <c r="D219" s="58" t="s">
        <v>270</v>
      </c>
      <c r="E219" s="59"/>
      <c r="F219" s="25"/>
      <c r="G219" s="6">
        <v>13.2</v>
      </c>
      <c r="H219" s="5">
        <f>ROUND(J218*G219,2)</f>
        <v>0</v>
      </c>
      <c r="I219" s="29" t="str">
        <f>IF(ISBLANK('Modelo de oferta económica'!F219),"Es necesario completar el precio de esta partida, introduciendo un valor en la celda en naranja","")</f>
        <v>Es necesario completar el precio de esta partida, introduciendo un valor en la celda en naranja</v>
      </c>
    </row>
    <row r="220" spans="2:10" ht="24.75" customHeight="1" thickBot="1" x14ac:dyDescent="0.35">
      <c r="B220" s="60" t="s">
        <v>149</v>
      </c>
      <c r="C220" s="61"/>
      <c r="D220" s="61"/>
      <c r="E220" s="61"/>
      <c r="F220" s="61"/>
      <c r="G220" s="61"/>
      <c r="H220" s="62"/>
    </row>
    <row r="221" spans="2:10" ht="9.9" customHeight="1" thickBot="1" x14ac:dyDescent="0.35">
      <c r="E221"/>
      <c r="F221" s="11"/>
      <c r="G221"/>
      <c r="H221" s="1"/>
    </row>
    <row r="222" spans="2:10" ht="15.75" customHeight="1" thickBot="1" x14ac:dyDescent="0.35">
      <c r="B222" s="56" t="s">
        <v>1</v>
      </c>
      <c r="C222" s="57"/>
      <c r="D222" s="57"/>
      <c r="E222" s="57"/>
      <c r="F222" s="13" t="s">
        <v>2</v>
      </c>
      <c r="G222" s="2" t="s">
        <v>3</v>
      </c>
      <c r="H222" s="2" t="s">
        <v>4</v>
      </c>
      <c r="I222" s="27"/>
      <c r="J222" s="28">
        <f>ROUND(F223,2)</f>
        <v>0</v>
      </c>
    </row>
    <row r="223" spans="2:10" ht="38.25" customHeight="1" thickBot="1" x14ac:dyDescent="0.35">
      <c r="B223" s="44" t="s">
        <v>160</v>
      </c>
      <c r="C223" s="3" t="s">
        <v>6</v>
      </c>
      <c r="D223" s="58" t="s">
        <v>271</v>
      </c>
      <c r="E223" s="59"/>
      <c r="F223" s="25"/>
      <c r="G223" s="6">
        <v>1</v>
      </c>
      <c r="H223" s="5">
        <f>ROUND(J222*G223,2)</f>
        <v>0</v>
      </c>
      <c r="I223" s="29" t="str">
        <f>IF(ISBLANK('Modelo de oferta económica'!F223),"Es necesario completar el precio de esta partida, introduciendo un valor en la celda en naranja","")</f>
        <v>Es necesario completar el precio de esta partida, introduciendo un valor en la celda en naranja</v>
      </c>
    </row>
    <row r="224" spans="2:10" ht="24.75" customHeight="1" thickBot="1" x14ac:dyDescent="0.35">
      <c r="B224" s="60" t="s">
        <v>147</v>
      </c>
      <c r="C224" s="61"/>
      <c r="D224" s="61"/>
      <c r="E224" s="61"/>
      <c r="F224" s="61"/>
      <c r="G224" s="61"/>
      <c r="H224" s="62"/>
    </row>
    <row r="225" spans="2:10" ht="9.9" customHeight="1" thickBot="1" x14ac:dyDescent="0.35">
      <c r="E225"/>
      <c r="F225" s="11"/>
      <c r="G225"/>
      <c r="H225" s="1"/>
    </row>
    <row r="226" spans="2:10" ht="15.75" customHeight="1" thickBot="1" x14ac:dyDescent="0.35">
      <c r="B226" s="56" t="s">
        <v>1</v>
      </c>
      <c r="C226" s="57"/>
      <c r="D226" s="57"/>
      <c r="E226" s="57"/>
      <c r="F226" s="13" t="s">
        <v>2</v>
      </c>
      <c r="G226" s="2" t="s">
        <v>3</v>
      </c>
      <c r="H226" s="2" t="s">
        <v>4</v>
      </c>
      <c r="I226" s="27"/>
      <c r="J226" s="28">
        <f>ROUND(F227,2)</f>
        <v>0</v>
      </c>
    </row>
    <row r="227" spans="2:10" ht="38.25" customHeight="1" thickBot="1" x14ac:dyDescent="0.35">
      <c r="B227" s="44" t="s">
        <v>161</v>
      </c>
      <c r="C227" s="3" t="s">
        <v>5</v>
      </c>
      <c r="D227" s="58" t="s">
        <v>272</v>
      </c>
      <c r="E227" s="59"/>
      <c r="F227" s="25"/>
      <c r="G227" s="6">
        <v>8</v>
      </c>
      <c r="H227" s="5">
        <f>ROUND(J226*G227,2)</f>
        <v>0</v>
      </c>
      <c r="I227" s="29" t="str">
        <f>IF(ISBLANK('Modelo de oferta económica'!F227),"Es necesario completar el precio de esta partida, introduciendo un valor en la celda en naranja","")</f>
        <v>Es necesario completar el precio de esta partida, introduciendo un valor en la celda en naranja</v>
      </c>
    </row>
    <row r="228" spans="2:10" ht="24.75" customHeight="1" thickBot="1" x14ac:dyDescent="0.35">
      <c r="B228" s="60" t="s">
        <v>149</v>
      </c>
      <c r="C228" s="61"/>
      <c r="D228" s="61"/>
      <c r="E228" s="61"/>
      <c r="F228" s="61"/>
      <c r="G228" s="61"/>
      <c r="H228" s="62"/>
    </row>
    <row r="229" spans="2:10" ht="9.9" customHeight="1" thickBot="1" x14ac:dyDescent="0.35">
      <c r="E229"/>
      <c r="F229" s="11"/>
      <c r="G229"/>
      <c r="H229" s="1"/>
    </row>
    <row r="230" spans="2:10" ht="15.75" customHeight="1" thickBot="1" x14ac:dyDescent="0.35">
      <c r="B230" s="56" t="s">
        <v>1</v>
      </c>
      <c r="C230" s="57"/>
      <c r="D230" s="57"/>
      <c r="E230" s="57"/>
      <c r="F230" s="13" t="s">
        <v>2</v>
      </c>
      <c r="G230" s="2" t="s">
        <v>3</v>
      </c>
      <c r="H230" s="2" t="s">
        <v>4</v>
      </c>
      <c r="I230" s="27"/>
      <c r="J230" s="28">
        <f>ROUND(F231,2)</f>
        <v>0</v>
      </c>
    </row>
    <row r="231" spans="2:10" ht="38.25" customHeight="1" thickBot="1" x14ac:dyDescent="0.35">
      <c r="B231" s="44" t="s">
        <v>162</v>
      </c>
      <c r="C231" s="3" t="s">
        <v>6</v>
      </c>
      <c r="D231" s="58" t="s">
        <v>273</v>
      </c>
      <c r="E231" s="59"/>
      <c r="F231" s="25"/>
      <c r="G231" s="6">
        <v>2</v>
      </c>
      <c r="H231" s="5">
        <f>ROUND(J230*G231,2)</f>
        <v>0</v>
      </c>
      <c r="I231" s="29" t="str">
        <f>IF(ISBLANK('Modelo de oferta económica'!F231),"Es necesario completar el precio de esta partida, introduciendo un valor en la celda en naranja","")</f>
        <v>Es necesario completar el precio de esta partida, introduciendo un valor en la celda en naranja</v>
      </c>
    </row>
    <row r="232" spans="2:10" ht="24.75" customHeight="1" thickBot="1" x14ac:dyDescent="0.35">
      <c r="B232" s="60" t="s">
        <v>274</v>
      </c>
      <c r="C232" s="61"/>
      <c r="D232" s="61"/>
      <c r="E232" s="61"/>
      <c r="F232" s="61"/>
      <c r="G232" s="61"/>
      <c r="H232" s="62"/>
    </row>
    <row r="233" spans="2:10" ht="9.9" customHeight="1" thickBot="1" x14ac:dyDescent="0.35">
      <c r="E233"/>
      <c r="F233" s="11"/>
      <c r="G233"/>
      <c r="H233" s="1"/>
    </row>
    <row r="234" spans="2:10" ht="15.75" customHeight="1" thickBot="1" x14ac:dyDescent="0.35">
      <c r="B234" s="56" t="s">
        <v>1</v>
      </c>
      <c r="C234" s="57"/>
      <c r="D234" s="57"/>
      <c r="E234" s="57"/>
      <c r="F234" s="13" t="s">
        <v>2</v>
      </c>
      <c r="G234" s="2" t="s">
        <v>3</v>
      </c>
      <c r="H234" s="2" t="s">
        <v>4</v>
      </c>
      <c r="I234" s="27"/>
      <c r="J234" s="28">
        <f>ROUND(F235,2)</f>
        <v>0</v>
      </c>
    </row>
    <row r="235" spans="2:10" ht="38.25" customHeight="1" thickBot="1" x14ac:dyDescent="0.35">
      <c r="B235" s="44" t="s">
        <v>163</v>
      </c>
      <c r="C235" s="3" t="s">
        <v>6</v>
      </c>
      <c r="D235" s="58" t="s">
        <v>275</v>
      </c>
      <c r="E235" s="59"/>
      <c r="F235" s="25"/>
      <c r="G235" s="6">
        <v>1</v>
      </c>
      <c r="H235" s="5">
        <f>ROUND(J234*G235,2)</f>
        <v>0</v>
      </c>
      <c r="I235" s="29" t="str">
        <f>IF(ISBLANK('Modelo de oferta económica'!F235),"Es necesario completar el precio de esta partida, introduciendo un valor en la celda en naranja","")</f>
        <v>Es necesario completar el precio de esta partida, introduciendo un valor en la celda en naranja</v>
      </c>
    </row>
    <row r="236" spans="2:10" ht="24.75" customHeight="1" thickBot="1" x14ac:dyDescent="0.35">
      <c r="B236" s="60" t="s">
        <v>147</v>
      </c>
      <c r="C236" s="61"/>
      <c r="D236" s="61"/>
      <c r="E236" s="61"/>
      <c r="F236" s="61"/>
      <c r="G236" s="61"/>
      <c r="H236" s="62"/>
    </row>
    <row r="237" spans="2:10" ht="9.9" customHeight="1" thickBot="1" x14ac:dyDescent="0.35">
      <c r="E237"/>
      <c r="F237" s="11"/>
      <c r="G237"/>
      <c r="H237" s="1"/>
    </row>
    <row r="238" spans="2:10" ht="15.75" customHeight="1" thickBot="1" x14ac:dyDescent="0.35">
      <c r="B238" s="56" t="s">
        <v>1</v>
      </c>
      <c r="C238" s="57"/>
      <c r="D238" s="57"/>
      <c r="E238" s="57"/>
      <c r="F238" s="13" t="s">
        <v>2</v>
      </c>
      <c r="G238" s="2" t="s">
        <v>3</v>
      </c>
      <c r="H238" s="2" t="s">
        <v>4</v>
      </c>
      <c r="I238" s="27"/>
      <c r="J238" s="28">
        <f>ROUND(F239,2)</f>
        <v>0</v>
      </c>
    </row>
    <row r="239" spans="2:10" ht="38.25" customHeight="1" thickBot="1" x14ac:dyDescent="0.35">
      <c r="B239" s="44" t="s">
        <v>164</v>
      </c>
      <c r="C239" s="3" t="s">
        <v>6</v>
      </c>
      <c r="D239" s="58" t="s">
        <v>276</v>
      </c>
      <c r="E239" s="59"/>
      <c r="F239" s="25"/>
      <c r="G239" s="6">
        <v>1</v>
      </c>
      <c r="H239" s="5">
        <f>ROUND(J238*G239,2)</f>
        <v>0</v>
      </c>
      <c r="I239" s="29" t="str">
        <f>IF(ISBLANK('Modelo de oferta económica'!F239),"Es necesario completar el precio de esta partida, introduciendo un valor en la celda en naranja","")</f>
        <v>Es necesario completar el precio de esta partida, introduciendo un valor en la celda en naranja</v>
      </c>
    </row>
    <row r="240" spans="2:10" ht="24.75" customHeight="1" thickBot="1" x14ac:dyDescent="0.35">
      <c r="B240" s="60" t="s">
        <v>147</v>
      </c>
      <c r="C240" s="61"/>
      <c r="D240" s="61"/>
      <c r="E240" s="61"/>
      <c r="F240" s="61"/>
      <c r="G240" s="61"/>
      <c r="H240" s="62"/>
    </row>
    <row r="241" spans="2:10" ht="9.9" customHeight="1" thickBot="1" x14ac:dyDescent="0.35">
      <c r="E241"/>
      <c r="F241" s="11"/>
      <c r="G241"/>
      <c r="H241" s="1"/>
    </row>
    <row r="242" spans="2:10" ht="15.75" customHeight="1" thickBot="1" x14ac:dyDescent="0.35">
      <c r="B242" s="56" t="s">
        <v>1</v>
      </c>
      <c r="C242" s="57"/>
      <c r="D242" s="57"/>
      <c r="E242" s="57"/>
      <c r="F242" s="13" t="s">
        <v>2</v>
      </c>
      <c r="G242" s="2" t="s">
        <v>3</v>
      </c>
      <c r="H242" s="2" t="s">
        <v>4</v>
      </c>
      <c r="I242" s="27"/>
      <c r="J242" s="28">
        <f>ROUND(F243,2)</f>
        <v>0</v>
      </c>
    </row>
    <row r="243" spans="2:10" ht="38.25" customHeight="1" thickBot="1" x14ac:dyDescent="0.35">
      <c r="B243" s="44" t="s">
        <v>165</v>
      </c>
      <c r="C243" s="3" t="s">
        <v>5</v>
      </c>
      <c r="D243" s="58" t="s">
        <v>277</v>
      </c>
      <c r="E243" s="59"/>
      <c r="F243" s="25"/>
      <c r="G243" s="6">
        <v>14</v>
      </c>
      <c r="H243" s="5">
        <f>ROUND(J242*G243,2)</f>
        <v>0</v>
      </c>
      <c r="I243" s="29" t="str">
        <f>IF(ISBLANK('Modelo de oferta económica'!F243),"Es necesario completar el precio de esta partida, introduciendo un valor en la celda en naranja","")</f>
        <v>Es necesario completar el precio de esta partida, introduciendo un valor en la celda en naranja</v>
      </c>
    </row>
    <row r="244" spans="2:10" ht="24.75" customHeight="1" thickBot="1" x14ac:dyDescent="0.35">
      <c r="B244" s="60" t="s">
        <v>149</v>
      </c>
      <c r="C244" s="61"/>
      <c r="D244" s="61"/>
      <c r="E244" s="61"/>
      <c r="F244" s="61"/>
      <c r="G244" s="61"/>
      <c r="H244" s="62"/>
    </row>
    <row r="245" spans="2:10" ht="9.9" customHeight="1" thickBot="1" x14ac:dyDescent="0.35">
      <c r="E245"/>
      <c r="F245" s="11"/>
      <c r="G245"/>
      <c r="H245" s="1"/>
    </row>
    <row r="246" spans="2:10" ht="15.75" customHeight="1" thickBot="1" x14ac:dyDescent="0.35">
      <c r="B246" s="56" t="s">
        <v>1</v>
      </c>
      <c r="C246" s="57"/>
      <c r="D246" s="57"/>
      <c r="E246" s="57"/>
      <c r="F246" s="13" t="s">
        <v>2</v>
      </c>
      <c r="G246" s="2" t="s">
        <v>3</v>
      </c>
      <c r="H246" s="2" t="s">
        <v>4</v>
      </c>
      <c r="I246" s="27"/>
      <c r="J246" s="28">
        <f>ROUND(F247,2)</f>
        <v>0</v>
      </c>
    </row>
    <row r="247" spans="2:10" ht="38.25" customHeight="1" thickBot="1" x14ac:dyDescent="0.35">
      <c r="B247" s="44" t="s">
        <v>166</v>
      </c>
      <c r="C247" s="3" t="s">
        <v>6</v>
      </c>
      <c r="D247" s="58" t="s">
        <v>278</v>
      </c>
      <c r="E247" s="59"/>
      <c r="F247" s="25"/>
      <c r="G247" s="6">
        <v>1</v>
      </c>
      <c r="H247" s="5">
        <f>ROUND(J246*G247,2)</f>
        <v>0</v>
      </c>
      <c r="I247" s="29" t="str">
        <f>IF(ISBLANK('Modelo de oferta económica'!F247),"Es necesario completar el precio de esta partida, introduciendo un valor en la celda en naranja","")</f>
        <v>Es necesario completar el precio de esta partida, introduciendo un valor en la celda en naranja</v>
      </c>
    </row>
    <row r="248" spans="2:10" ht="24.75" customHeight="1" thickBot="1" x14ac:dyDescent="0.35">
      <c r="B248" s="60" t="s">
        <v>147</v>
      </c>
      <c r="C248" s="61"/>
      <c r="D248" s="61"/>
      <c r="E248" s="61"/>
      <c r="F248" s="61"/>
      <c r="G248" s="61"/>
      <c r="H248" s="62"/>
    </row>
    <row r="249" spans="2:10" ht="9.9" customHeight="1" thickBot="1" x14ac:dyDescent="0.35">
      <c r="E249"/>
      <c r="F249" s="11"/>
      <c r="G249"/>
      <c r="H249" s="1"/>
    </row>
    <row r="250" spans="2:10" ht="15.75" customHeight="1" thickBot="1" x14ac:dyDescent="0.35">
      <c r="B250" s="56" t="s">
        <v>1</v>
      </c>
      <c r="C250" s="57"/>
      <c r="D250" s="57"/>
      <c r="E250" s="57"/>
      <c r="F250" s="13" t="s">
        <v>2</v>
      </c>
      <c r="G250" s="2" t="s">
        <v>3</v>
      </c>
      <c r="H250" s="2" t="s">
        <v>4</v>
      </c>
      <c r="I250" s="27"/>
      <c r="J250" s="28">
        <f>ROUND(F251,2)</f>
        <v>0</v>
      </c>
    </row>
    <row r="251" spans="2:10" ht="38.25" customHeight="1" thickBot="1" x14ac:dyDescent="0.35">
      <c r="B251" s="44" t="s">
        <v>167</v>
      </c>
      <c r="C251" s="3" t="s">
        <v>5</v>
      </c>
      <c r="D251" s="58" t="s">
        <v>279</v>
      </c>
      <c r="E251" s="59"/>
      <c r="F251" s="25"/>
      <c r="G251" s="6">
        <v>7</v>
      </c>
      <c r="H251" s="5">
        <f>ROUND(J250*G251,2)</f>
        <v>0</v>
      </c>
      <c r="I251" s="29" t="str">
        <f>IF(ISBLANK('Modelo de oferta económica'!F251),"Es necesario completar el precio de esta partida, introduciendo un valor en la celda en naranja","")</f>
        <v>Es necesario completar el precio de esta partida, introduciendo un valor en la celda en naranja</v>
      </c>
    </row>
    <row r="252" spans="2:10" ht="24.75" customHeight="1" thickBot="1" x14ac:dyDescent="0.35">
      <c r="B252" s="60" t="s">
        <v>149</v>
      </c>
      <c r="C252" s="61"/>
      <c r="D252" s="61"/>
      <c r="E252" s="61"/>
      <c r="F252" s="61"/>
      <c r="G252" s="61"/>
      <c r="H252" s="62"/>
    </row>
    <row r="253" spans="2:10" ht="9.9" customHeight="1" thickBot="1" x14ac:dyDescent="0.35">
      <c r="E253"/>
      <c r="F253" s="11"/>
      <c r="G253"/>
      <c r="H253" s="1"/>
    </row>
    <row r="254" spans="2:10" ht="15.75" customHeight="1" thickBot="1" x14ac:dyDescent="0.35">
      <c r="B254" s="56" t="s">
        <v>1</v>
      </c>
      <c r="C254" s="57"/>
      <c r="D254" s="57"/>
      <c r="E254" s="57"/>
      <c r="F254" s="13" t="s">
        <v>2</v>
      </c>
      <c r="G254" s="2" t="s">
        <v>3</v>
      </c>
      <c r="H254" s="2" t="s">
        <v>4</v>
      </c>
      <c r="I254" s="27"/>
      <c r="J254" s="28">
        <f>ROUND(F255,2)</f>
        <v>0</v>
      </c>
    </row>
    <row r="255" spans="2:10" ht="38.25" customHeight="1" thickBot="1" x14ac:dyDescent="0.35">
      <c r="B255" s="44" t="s">
        <v>168</v>
      </c>
      <c r="C255" s="3" t="s">
        <v>6</v>
      </c>
      <c r="D255" s="58" t="s">
        <v>280</v>
      </c>
      <c r="E255" s="59"/>
      <c r="F255" s="25"/>
      <c r="G255" s="6">
        <v>1</v>
      </c>
      <c r="H255" s="5">
        <f>ROUND(J254*G255,2)</f>
        <v>0</v>
      </c>
      <c r="I255" s="29" t="str">
        <f>IF(ISBLANK('Modelo de oferta económica'!F255),"Es necesario completar el precio de esta partida, introduciendo un valor en la celda en naranja","")</f>
        <v>Es necesario completar el precio de esta partida, introduciendo un valor en la celda en naranja</v>
      </c>
    </row>
    <row r="256" spans="2:10" ht="24.75" customHeight="1" thickBot="1" x14ac:dyDescent="0.35">
      <c r="B256" s="60" t="s">
        <v>147</v>
      </c>
      <c r="C256" s="61"/>
      <c r="D256" s="61"/>
      <c r="E256" s="61"/>
      <c r="F256" s="61"/>
      <c r="G256" s="61"/>
      <c r="H256" s="62"/>
    </row>
    <row r="257" spans="2:10" ht="9.9" customHeight="1" thickBot="1" x14ac:dyDescent="0.35">
      <c r="E257"/>
      <c r="F257" s="11"/>
      <c r="G257"/>
      <c r="H257" s="1"/>
    </row>
    <row r="258" spans="2:10" ht="15.75" customHeight="1" thickBot="1" x14ac:dyDescent="0.35">
      <c r="B258" s="56" t="s">
        <v>1</v>
      </c>
      <c r="C258" s="57"/>
      <c r="D258" s="57"/>
      <c r="E258" s="57"/>
      <c r="F258" s="13" t="s">
        <v>2</v>
      </c>
      <c r="G258" s="2" t="s">
        <v>3</v>
      </c>
      <c r="H258" s="2" t="s">
        <v>4</v>
      </c>
      <c r="I258" s="27"/>
      <c r="J258" s="28">
        <f>ROUND(F259,2)</f>
        <v>0</v>
      </c>
    </row>
    <row r="259" spans="2:10" ht="38.25" customHeight="1" thickBot="1" x14ac:dyDescent="0.35">
      <c r="B259" s="44" t="s">
        <v>169</v>
      </c>
      <c r="C259" s="3" t="s">
        <v>6</v>
      </c>
      <c r="D259" s="58" t="s">
        <v>281</v>
      </c>
      <c r="E259" s="59"/>
      <c r="F259" s="25"/>
      <c r="G259" s="6">
        <v>1</v>
      </c>
      <c r="H259" s="5">
        <f>ROUND(J258*G259,2)</f>
        <v>0</v>
      </c>
      <c r="I259" s="29" t="str">
        <f>IF(ISBLANK('Modelo de oferta económica'!F259),"Es necesario completar el precio de esta partida, introduciendo un valor en la celda en naranja","")</f>
        <v>Es necesario completar el precio de esta partida, introduciendo un valor en la celda en naranja</v>
      </c>
    </row>
    <row r="260" spans="2:10" ht="24.75" customHeight="1" thickBot="1" x14ac:dyDescent="0.35">
      <c r="B260" s="60" t="s">
        <v>147</v>
      </c>
      <c r="C260" s="61"/>
      <c r="D260" s="61"/>
      <c r="E260" s="61"/>
      <c r="F260" s="61"/>
      <c r="G260" s="61"/>
      <c r="H260" s="62"/>
    </row>
    <row r="261" spans="2:10" ht="9.9" customHeight="1" thickBot="1" x14ac:dyDescent="0.35">
      <c r="E261"/>
      <c r="F261" s="11"/>
      <c r="G261"/>
      <c r="H261" s="1"/>
    </row>
    <row r="262" spans="2:10" ht="15.75" customHeight="1" thickBot="1" x14ac:dyDescent="0.35">
      <c r="B262" s="56" t="s">
        <v>1</v>
      </c>
      <c r="C262" s="57"/>
      <c r="D262" s="57"/>
      <c r="E262" s="57"/>
      <c r="F262" s="13" t="s">
        <v>2</v>
      </c>
      <c r="G262" s="2" t="s">
        <v>3</v>
      </c>
      <c r="H262" s="2" t="s">
        <v>4</v>
      </c>
      <c r="I262" s="27"/>
      <c r="J262" s="28">
        <f>ROUND(F263,2)</f>
        <v>0</v>
      </c>
    </row>
    <row r="263" spans="2:10" ht="38.25" customHeight="1" thickBot="1" x14ac:dyDescent="0.35">
      <c r="B263" s="44" t="s">
        <v>170</v>
      </c>
      <c r="C263" s="3" t="s">
        <v>5</v>
      </c>
      <c r="D263" s="58" t="s">
        <v>282</v>
      </c>
      <c r="E263" s="59"/>
      <c r="F263" s="25"/>
      <c r="G263" s="6">
        <v>14</v>
      </c>
      <c r="H263" s="5">
        <f>ROUND(J262*G263,2)</f>
        <v>0</v>
      </c>
      <c r="I263" s="29" t="str">
        <f>IF(ISBLANK('Modelo de oferta económica'!F263),"Es necesario completar el precio de esta partida, introduciendo un valor en la celda en naranja","")</f>
        <v>Es necesario completar el precio de esta partida, introduciendo un valor en la celda en naranja</v>
      </c>
    </row>
    <row r="264" spans="2:10" ht="24.75" customHeight="1" thickBot="1" x14ac:dyDescent="0.35">
      <c r="B264" s="60" t="s">
        <v>149</v>
      </c>
      <c r="C264" s="61"/>
      <c r="D264" s="61"/>
      <c r="E264" s="61"/>
      <c r="F264" s="61"/>
      <c r="G264" s="61"/>
      <c r="H264" s="62"/>
    </row>
    <row r="265" spans="2:10" ht="9.9" customHeight="1" thickBot="1" x14ac:dyDescent="0.35">
      <c r="E265"/>
      <c r="F265" s="11"/>
      <c r="G265"/>
      <c r="H265" s="1"/>
    </row>
    <row r="266" spans="2:10" ht="15.75" customHeight="1" thickBot="1" x14ac:dyDescent="0.35">
      <c r="B266" s="56" t="s">
        <v>1</v>
      </c>
      <c r="C266" s="57"/>
      <c r="D266" s="57"/>
      <c r="E266" s="57"/>
      <c r="F266" s="13" t="s">
        <v>2</v>
      </c>
      <c r="G266" s="2" t="s">
        <v>3</v>
      </c>
      <c r="H266" s="2" t="s">
        <v>4</v>
      </c>
      <c r="I266" s="27"/>
      <c r="J266" s="28">
        <f>ROUND(F267,2)</f>
        <v>0</v>
      </c>
    </row>
    <row r="267" spans="2:10" ht="38.25" customHeight="1" thickBot="1" x14ac:dyDescent="0.35">
      <c r="B267" s="44" t="s">
        <v>171</v>
      </c>
      <c r="C267" s="3" t="s">
        <v>6</v>
      </c>
      <c r="D267" s="58" t="s">
        <v>283</v>
      </c>
      <c r="E267" s="59"/>
      <c r="F267" s="25"/>
      <c r="G267" s="6">
        <v>1</v>
      </c>
      <c r="H267" s="5">
        <f>ROUND(J266*G267,2)</f>
        <v>0</v>
      </c>
      <c r="I267" s="29" t="str">
        <f>IF(ISBLANK('Modelo de oferta económica'!F267),"Es necesario completar el precio de esta partida, introduciendo un valor en la celda en naranja","")</f>
        <v>Es necesario completar el precio de esta partida, introduciendo un valor en la celda en naranja</v>
      </c>
    </row>
    <row r="268" spans="2:10" ht="24.75" customHeight="1" thickBot="1" x14ac:dyDescent="0.35">
      <c r="B268" s="60" t="s">
        <v>147</v>
      </c>
      <c r="C268" s="61"/>
      <c r="D268" s="61"/>
      <c r="E268" s="61"/>
      <c r="F268" s="61"/>
      <c r="G268" s="61"/>
      <c r="H268" s="62"/>
    </row>
    <row r="269" spans="2:10" ht="9.9" customHeight="1" thickBot="1" x14ac:dyDescent="0.35">
      <c r="E269"/>
      <c r="F269" s="11"/>
      <c r="G269"/>
      <c r="H269" s="1"/>
    </row>
    <row r="270" spans="2:10" ht="15.75" customHeight="1" thickBot="1" x14ac:dyDescent="0.35">
      <c r="B270" s="56" t="s">
        <v>1</v>
      </c>
      <c r="C270" s="57"/>
      <c r="D270" s="57"/>
      <c r="E270" s="57"/>
      <c r="F270" s="13" t="s">
        <v>2</v>
      </c>
      <c r="G270" s="2" t="s">
        <v>3</v>
      </c>
      <c r="H270" s="2" t="s">
        <v>4</v>
      </c>
      <c r="I270" s="27"/>
      <c r="J270" s="28">
        <f>ROUND(F271,2)</f>
        <v>0</v>
      </c>
    </row>
    <row r="271" spans="2:10" ht="38.25" customHeight="1" thickBot="1" x14ac:dyDescent="0.35">
      <c r="B271" s="44" t="s">
        <v>172</v>
      </c>
      <c r="C271" s="3" t="s">
        <v>5</v>
      </c>
      <c r="D271" s="58" t="s">
        <v>284</v>
      </c>
      <c r="E271" s="59"/>
      <c r="F271" s="25"/>
      <c r="G271" s="6">
        <v>6</v>
      </c>
      <c r="H271" s="5">
        <f>ROUND(J270*G271,2)</f>
        <v>0</v>
      </c>
      <c r="I271" s="29" t="str">
        <f>IF(ISBLANK('Modelo de oferta económica'!F271),"Es necesario completar el precio de esta partida, introduciendo un valor en la celda en naranja","")</f>
        <v>Es necesario completar el precio de esta partida, introduciendo un valor en la celda en naranja</v>
      </c>
    </row>
    <row r="272" spans="2:10" ht="24.75" customHeight="1" thickBot="1" x14ac:dyDescent="0.35">
      <c r="B272" s="60" t="s">
        <v>149</v>
      </c>
      <c r="C272" s="61"/>
      <c r="D272" s="61"/>
      <c r="E272" s="61"/>
      <c r="F272" s="61"/>
      <c r="G272" s="61"/>
      <c r="H272" s="62"/>
    </row>
    <row r="273" spans="2:10" ht="9.9" customHeight="1" thickBot="1" x14ac:dyDescent="0.35">
      <c r="E273"/>
      <c r="F273" s="11"/>
      <c r="G273"/>
      <c r="H273" s="1"/>
    </row>
    <row r="274" spans="2:10" ht="15.75" customHeight="1" thickBot="1" x14ac:dyDescent="0.35">
      <c r="B274" s="56" t="s">
        <v>1</v>
      </c>
      <c r="C274" s="57"/>
      <c r="D274" s="57"/>
      <c r="E274" s="57"/>
      <c r="F274" s="13" t="s">
        <v>2</v>
      </c>
      <c r="G274" s="2" t="s">
        <v>3</v>
      </c>
      <c r="H274" s="2" t="s">
        <v>4</v>
      </c>
      <c r="I274" s="27"/>
      <c r="J274" s="28">
        <f>ROUND(F275,2)</f>
        <v>0</v>
      </c>
    </row>
    <row r="275" spans="2:10" ht="38.25" customHeight="1" thickBot="1" x14ac:dyDescent="0.35">
      <c r="B275" s="44" t="s">
        <v>173</v>
      </c>
      <c r="C275" s="3" t="s">
        <v>6</v>
      </c>
      <c r="D275" s="58" t="s">
        <v>285</v>
      </c>
      <c r="E275" s="59"/>
      <c r="F275" s="25"/>
      <c r="G275" s="6">
        <v>1</v>
      </c>
      <c r="H275" s="5">
        <f>ROUND(J274*G275,2)</f>
        <v>0</v>
      </c>
      <c r="I275" s="29" t="str">
        <f>IF(ISBLANK('Modelo de oferta económica'!F275),"Es necesario completar el precio de esta partida, introduciendo un valor en la celda en naranja","")</f>
        <v>Es necesario completar el precio de esta partida, introduciendo un valor en la celda en naranja</v>
      </c>
    </row>
    <row r="276" spans="2:10" ht="24.75" customHeight="1" thickBot="1" x14ac:dyDescent="0.35">
      <c r="B276" s="60" t="s">
        <v>147</v>
      </c>
      <c r="C276" s="61"/>
      <c r="D276" s="61"/>
      <c r="E276" s="61"/>
      <c r="F276" s="61"/>
      <c r="G276" s="61"/>
      <c r="H276" s="62"/>
    </row>
    <row r="277" spans="2:10" ht="9.9" customHeight="1" thickBot="1" x14ac:dyDescent="0.35">
      <c r="E277"/>
      <c r="F277" s="11"/>
      <c r="G277"/>
      <c r="H277" s="1"/>
    </row>
    <row r="278" spans="2:10" ht="15.75" customHeight="1" thickBot="1" x14ac:dyDescent="0.35">
      <c r="B278" s="56" t="s">
        <v>1</v>
      </c>
      <c r="C278" s="57"/>
      <c r="D278" s="57"/>
      <c r="E278" s="57"/>
      <c r="F278" s="13" t="s">
        <v>2</v>
      </c>
      <c r="G278" s="2" t="s">
        <v>3</v>
      </c>
      <c r="H278" s="2" t="s">
        <v>4</v>
      </c>
      <c r="I278" s="27"/>
      <c r="J278" s="28">
        <f>ROUND(F279,2)</f>
        <v>0</v>
      </c>
    </row>
    <row r="279" spans="2:10" ht="38.25" customHeight="1" thickBot="1" x14ac:dyDescent="0.35">
      <c r="B279" s="44" t="s">
        <v>174</v>
      </c>
      <c r="C279" s="3" t="s">
        <v>5</v>
      </c>
      <c r="D279" s="58" t="s">
        <v>286</v>
      </c>
      <c r="E279" s="59"/>
      <c r="F279" s="25"/>
      <c r="G279" s="6">
        <v>6</v>
      </c>
      <c r="H279" s="5">
        <f>ROUND(J278*G279,2)</f>
        <v>0</v>
      </c>
      <c r="I279" s="29" t="str">
        <f>IF(ISBLANK('Modelo de oferta económica'!F279),"Es necesario completar el precio de esta partida, introduciendo un valor en la celda en naranja","")</f>
        <v>Es necesario completar el precio de esta partida, introduciendo un valor en la celda en naranja</v>
      </c>
    </row>
    <row r="280" spans="2:10" ht="24.75" customHeight="1" thickBot="1" x14ac:dyDescent="0.35">
      <c r="B280" s="60" t="s">
        <v>149</v>
      </c>
      <c r="C280" s="61"/>
      <c r="D280" s="61"/>
      <c r="E280" s="61"/>
      <c r="F280" s="61"/>
      <c r="G280" s="61"/>
      <c r="H280" s="62"/>
    </row>
    <row r="281" spans="2:10" ht="9.9" customHeight="1" thickBot="1" x14ac:dyDescent="0.35">
      <c r="E281"/>
      <c r="F281" s="11"/>
      <c r="G281"/>
      <c r="H281" s="1"/>
    </row>
    <row r="282" spans="2:10" ht="15.75" customHeight="1" thickBot="1" x14ac:dyDescent="0.35">
      <c r="B282" s="56" t="s">
        <v>1</v>
      </c>
      <c r="C282" s="57"/>
      <c r="D282" s="57"/>
      <c r="E282" s="57"/>
      <c r="F282" s="13" t="s">
        <v>2</v>
      </c>
      <c r="G282" s="2" t="s">
        <v>3</v>
      </c>
      <c r="H282" s="2" t="s">
        <v>4</v>
      </c>
      <c r="I282" s="27"/>
      <c r="J282" s="28">
        <f>ROUND(F283,2)</f>
        <v>0</v>
      </c>
    </row>
    <row r="283" spans="2:10" ht="38.25" customHeight="1" thickBot="1" x14ac:dyDescent="0.35">
      <c r="B283" s="44" t="s">
        <v>175</v>
      </c>
      <c r="C283" s="3" t="s">
        <v>6</v>
      </c>
      <c r="D283" s="58" t="s">
        <v>287</v>
      </c>
      <c r="E283" s="59"/>
      <c r="F283" s="25"/>
      <c r="G283" s="6">
        <v>2</v>
      </c>
      <c r="H283" s="5">
        <f>ROUND(J282*G283,2)</f>
        <v>0</v>
      </c>
      <c r="I283" s="29" t="str">
        <f>IF(ISBLANK('Modelo de oferta económica'!F283),"Es necesario completar el precio de esta partida, introduciendo un valor en la celda en naranja","")</f>
        <v>Es necesario completar el precio de esta partida, introduciendo un valor en la celda en naranja</v>
      </c>
    </row>
    <row r="284" spans="2:10" ht="24.75" customHeight="1" thickBot="1" x14ac:dyDescent="0.35">
      <c r="B284" s="60" t="s">
        <v>274</v>
      </c>
      <c r="C284" s="61"/>
      <c r="D284" s="61"/>
      <c r="E284" s="61"/>
      <c r="F284" s="61"/>
      <c r="G284" s="61"/>
      <c r="H284" s="62"/>
    </row>
    <row r="285" spans="2:10" ht="9.9" customHeight="1" thickBot="1" x14ac:dyDescent="0.35">
      <c r="E285"/>
      <c r="F285" s="11"/>
      <c r="G285"/>
      <c r="H285" s="1"/>
    </row>
    <row r="286" spans="2:10" ht="15.75" customHeight="1" thickBot="1" x14ac:dyDescent="0.35">
      <c r="B286" s="56" t="s">
        <v>1</v>
      </c>
      <c r="C286" s="57"/>
      <c r="D286" s="57"/>
      <c r="E286" s="57"/>
      <c r="F286" s="13" t="s">
        <v>2</v>
      </c>
      <c r="G286" s="2" t="s">
        <v>3</v>
      </c>
      <c r="H286" s="2" t="s">
        <v>4</v>
      </c>
      <c r="I286" s="27"/>
      <c r="J286" s="28">
        <f>ROUND(F287,2)</f>
        <v>0</v>
      </c>
    </row>
    <row r="287" spans="2:10" ht="38.25" customHeight="1" thickBot="1" x14ac:dyDescent="0.35">
      <c r="B287" s="44" t="s">
        <v>176</v>
      </c>
      <c r="C287" s="3" t="s">
        <v>6</v>
      </c>
      <c r="D287" s="58" t="s">
        <v>288</v>
      </c>
      <c r="E287" s="59"/>
      <c r="F287" s="25"/>
      <c r="G287" s="6">
        <v>1</v>
      </c>
      <c r="H287" s="5">
        <f>ROUND(J286*G287,2)</f>
        <v>0</v>
      </c>
      <c r="I287" s="29" t="str">
        <f>IF(ISBLANK('Modelo de oferta económica'!F287),"Es necesario completar el precio de esta partida, introduciendo un valor en la celda en naranja","")</f>
        <v>Es necesario completar el precio de esta partida, introduciendo un valor en la celda en naranja</v>
      </c>
    </row>
    <row r="288" spans="2:10" ht="24.75" customHeight="1" thickBot="1" x14ac:dyDescent="0.35">
      <c r="B288" s="60" t="s">
        <v>147</v>
      </c>
      <c r="C288" s="61"/>
      <c r="D288" s="61"/>
      <c r="E288" s="61"/>
      <c r="F288" s="61"/>
      <c r="G288" s="61"/>
      <c r="H288" s="62"/>
    </row>
    <row r="289" spans="2:10" ht="9.9" customHeight="1" thickBot="1" x14ac:dyDescent="0.35">
      <c r="E289"/>
      <c r="F289" s="11"/>
      <c r="G289"/>
      <c r="H289" s="1"/>
    </row>
    <row r="290" spans="2:10" ht="15.75" customHeight="1" thickBot="1" x14ac:dyDescent="0.35">
      <c r="B290" s="56" t="s">
        <v>1</v>
      </c>
      <c r="C290" s="57"/>
      <c r="D290" s="57"/>
      <c r="E290" s="57"/>
      <c r="F290" s="13" t="s">
        <v>2</v>
      </c>
      <c r="G290" s="2" t="s">
        <v>3</v>
      </c>
      <c r="H290" s="2" t="s">
        <v>4</v>
      </c>
      <c r="I290" s="27"/>
      <c r="J290" s="28">
        <f>ROUND(F291,2)</f>
        <v>0</v>
      </c>
    </row>
    <row r="291" spans="2:10" ht="38.25" customHeight="1" thickBot="1" x14ac:dyDescent="0.35">
      <c r="B291" s="44" t="s">
        <v>177</v>
      </c>
      <c r="C291" s="3" t="s">
        <v>5</v>
      </c>
      <c r="D291" s="58" t="s">
        <v>289</v>
      </c>
      <c r="E291" s="59"/>
      <c r="F291" s="25"/>
      <c r="G291" s="6">
        <v>8.5</v>
      </c>
      <c r="H291" s="5">
        <f>ROUND(J290*G291,2)</f>
        <v>0</v>
      </c>
      <c r="I291" s="29" t="str">
        <f>IF(ISBLANK('Modelo de oferta económica'!F291),"Es necesario completar el precio de esta partida, introduciendo un valor en la celda en naranja","")</f>
        <v>Es necesario completar el precio de esta partida, introduciendo un valor en la celda en naranja</v>
      </c>
    </row>
    <row r="292" spans="2:10" ht="24.75" customHeight="1" thickBot="1" x14ac:dyDescent="0.35">
      <c r="B292" s="60" t="s">
        <v>149</v>
      </c>
      <c r="C292" s="61"/>
      <c r="D292" s="61"/>
      <c r="E292" s="61"/>
      <c r="F292" s="61"/>
      <c r="G292" s="61"/>
      <c r="H292" s="62"/>
    </row>
    <row r="293" spans="2:10" ht="9.9" customHeight="1" thickBot="1" x14ac:dyDescent="0.35">
      <c r="E293"/>
      <c r="F293" s="11"/>
      <c r="G293"/>
      <c r="H293" s="1"/>
    </row>
    <row r="294" spans="2:10" ht="15.75" customHeight="1" thickBot="1" x14ac:dyDescent="0.35">
      <c r="B294" s="56" t="s">
        <v>1</v>
      </c>
      <c r="C294" s="57"/>
      <c r="D294" s="57"/>
      <c r="E294" s="57"/>
      <c r="F294" s="13" t="s">
        <v>2</v>
      </c>
      <c r="G294" s="2" t="s">
        <v>3</v>
      </c>
      <c r="H294" s="2" t="s">
        <v>4</v>
      </c>
      <c r="I294" s="27"/>
      <c r="J294" s="28">
        <f>ROUND(F295,2)</f>
        <v>0</v>
      </c>
    </row>
    <row r="295" spans="2:10" ht="38.25" customHeight="1" thickBot="1" x14ac:dyDescent="0.35">
      <c r="B295" s="44" t="s">
        <v>178</v>
      </c>
      <c r="C295" s="3" t="s">
        <v>6</v>
      </c>
      <c r="D295" s="58" t="s">
        <v>290</v>
      </c>
      <c r="E295" s="59"/>
      <c r="F295" s="25"/>
      <c r="G295" s="6">
        <v>4</v>
      </c>
      <c r="H295" s="5">
        <f>ROUND(J294*G295,2)</f>
        <v>0</v>
      </c>
      <c r="I295" s="29" t="str">
        <f>IF(ISBLANK('Modelo de oferta económica'!F295),"Es necesario completar el precio de esta partida, introduciendo un valor en la celda en naranja","")</f>
        <v>Es necesario completar el precio de esta partida, introduciendo un valor en la celda en naranja</v>
      </c>
    </row>
    <row r="296" spans="2:10" ht="24.75" customHeight="1" thickBot="1" x14ac:dyDescent="0.35">
      <c r="B296" s="60" t="s">
        <v>147</v>
      </c>
      <c r="C296" s="61"/>
      <c r="D296" s="61"/>
      <c r="E296" s="61"/>
      <c r="F296" s="61"/>
      <c r="G296" s="61"/>
      <c r="H296" s="62"/>
    </row>
    <row r="297" spans="2:10" ht="9.9" customHeight="1" thickBot="1" x14ac:dyDescent="0.35">
      <c r="E297"/>
      <c r="F297" s="11"/>
      <c r="G297"/>
      <c r="H297" s="1"/>
    </row>
    <row r="298" spans="2:10" ht="15.75" customHeight="1" thickBot="1" x14ac:dyDescent="0.35">
      <c r="B298" s="56" t="s">
        <v>1</v>
      </c>
      <c r="C298" s="57"/>
      <c r="D298" s="57"/>
      <c r="E298" s="57"/>
      <c r="F298" s="13" t="s">
        <v>2</v>
      </c>
      <c r="G298" s="2" t="s">
        <v>3</v>
      </c>
      <c r="H298" s="2" t="s">
        <v>4</v>
      </c>
      <c r="I298" s="27"/>
      <c r="J298" s="28">
        <f>ROUND(F299,2)</f>
        <v>0</v>
      </c>
    </row>
    <row r="299" spans="2:10" ht="38.25" customHeight="1" thickBot="1" x14ac:dyDescent="0.35">
      <c r="B299" s="44" t="s">
        <v>179</v>
      </c>
      <c r="C299" s="3" t="s">
        <v>6</v>
      </c>
      <c r="D299" s="58" t="s">
        <v>291</v>
      </c>
      <c r="E299" s="59"/>
      <c r="F299" s="25"/>
      <c r="G299" s="6">
        <v>1</v>
      </c>
      <c r="H299" s="5">
        <f>ROUND(J298*G299,2)</f>
        <v>0</v>
      </c>
      <c r="I299" s="29" t="str">
        <f>IF(ISBLANK('Modelo de oferta económica'!F299),"Es necesario completar el precio de esta partida, introduciendo un valor en la celda en naranja","")</f>
        <v>Es necesario completar el precio de esta partida, introduciendo un valor en la celda en naranja</v>
      </c>
    </row>
    <row r="300" spans="2:10" ht="24.75" customHeight="1" thickBot="1" x14ac:dyDescent="0.35">
      <c r="B300" s="60" t="s">
        <v>147</v>
      </c>
      <c r="C300" s="61"/>
      <c r="D300" s="61"/>
      <c r="E300" s="61"/>
      <c r="F300" s="61"/>
      <c r="G300" s="61"/>
      <c r="H300" s="62"/>
    </row>
    <row r="301" spans="2:10" ht="9.9" customHeight="1" thickBot="1" x14ac:dyDescent="0.35">
      <c r="E301"/>
      <c r="F301" s="11"/>
      <c r="G301"/>
      <c r="H301" s="1"/>
    </row>
    <row r="302" spans="2:10" ht="15.75" customHeight="1" thickBot="1" x14ac:dyDescent="0.35">
      <c r="B302" s="56" t="s">
        <v>1</v>
      </c>
      <c r="C302" s="57"/>
      <c r="D302" s="57"/>
      <c r="E302" s="57"/>
      <c r="F302" s="13" t="s">
        <v>2</v>
      </c>
      <c r="G302" s="2" t="s">
        <v>3</v>
      </c>
      <c r="H302" s="2" t="s">
        <v>4</v>
      </c>
      <c r="I302" s="27"/>
      <c r="J302" s="28">
        <f>ROUND(F303,2)</f>
        <v>0</v>
      </c>
    </row>
    <row r="303" spans="2:10" ht="38.25" customHeight="1" thickBot="1" x14ac:dyDescent="0.35">
      <c r="B303" s="44" t="s">
        <v>180</v>
      </c>
      <c r="C303" s="3" t="s">
        <v>5</v>
      </c>
      <c r="D303" s="58" t="s">
        <v>292</v>
      </c>
      <c r="E303" s="59"/>
      <c r="F303" s="25"/>
      <c r="G303" s="6">
        <v>7</v>
      </c>
      <c r="H303" s="5">
        <f>ROUND(J302*G303,2)</f>
        <v>0</v>
      </c>
      <c r="I303" s="29" t="str">
        <f>IF(ISBLANK('Modelo de oferta económica'!F303),"Es necesario completar el precio de esta partida, introduciendo un valor en la celda en naranja","")</f>
        <v>Es necesario completar el precio de esta partida, introduciendo un valor en la celda en naranja</v>
      </c>
    </row>
    <row r="304" spans="2:10" ht="24.75" customHeight="1" thickBot="1" x14ac:dyDescent="0.35">
      <c r="B304" s="60" t="s">
        <v>149</v>
      </c>
      <c r="C304" s="61"/>
      <c r="D304" s="61"/>
      <c r="E304" s="61"/>
      <c r="F304" s="61"/>
      <c r="G304" s="61"/>
      <c r="H304" s="62"/>
    </row>
    <row r="305" spans="2:10" ht="9.9" customHeight="1" thickBot="1" x14ac:dyDescent="0.35">
      <c r="E305"/>
      <c r="F305" s="11"/>
      <c r="G305"/>
      <c r="H305" s="1"/>
    </row>
    <row r="306" spans="2:10" ht="15.75" customHeight="1" thickBot="1" x14ac:dyDescent="0.35">
      <c r="B306" s="56" t="s">
        <v>1</v>
      </c>
      <c r="C306" s="57"/>
      <c r="D306" s="57"/>
      <c r="E306" s="57"/>
      <c r="F306" s="13" t="s">
        <v>2</v>
      </c>
      <c r="G306" s="2" t="s">
        <v>3</v>
      </c>
      <c r="H306" s="2" t="s">
        <v>4</v>
      </c>
      <c r="I306" s="27"/>
      <c r="J306" s="28">
        <f>ROUND(F307,2)</f>
        <v>0</v>
      </c>
    </row>
    <row r="307" spans="2:10" ht="38.25" customHeight="1" thickBot="1" x14ac:dyDescent="0.35">
      <c r="B307" s="44" t="s">
        <v>181</v>
      </c>
      <c r="C307" s="3" t="s">
        <v>6</v>
      </c>
      <c r="D307" s="58" t="s">
        <v>293</v>
      </c>
      <c r="E307" s="59"/>
      <c r="F307" s="25"/>
      <c r="G307" s="6">
        <v>1</v>
      </c>
      <c r="H307" s="5">
        <f>ROUND(J306*G307,2)</f>
        <v>0</v>
      </c>
      <c r="I307" s="29" t="str">
        <f>IF(ISBLANK('Modelo de oferta económica'!F307),"Es necesario completar el precio de esta partida, introduciendo un valor en la celda en naranja","")</f>
        <v>Es necesario completar el precio de esta partida, introduciendo un valor en la celda en naranja</v>
      </c>
    </row>
    <row r="308" spans="2:10" ht="24.75" customHeight="1" thickBot="1" x14ac:dyDescent="0.35">
      <c r="B308" s="60" t="s">
        <v>274</v>
      </c>
      <c r="C308" s="61"/>
      <c r="D308" s="61"/>
      <c r="E308" s="61"/>
      <c r="F308" s="61"/>
      <c r="G308" s="61"/>
      <c r="H308" s="62"/>
    </row>
    <row r="309" spans="2:10" ht="9.9" customHeight="1" thickBot="1" x14ac:dyDescent="0.35">
      <c r="E309"/>
      <c r="F309" s="11"/>
      <c r="G309"/>
      <c r="H309" s="1"/>
    </row>
    <row r="310" spans="2:10" ht="15.75" customHeight="1" thickBot="1" x14ac:dyDescent="0.35">
      <c r="B310" s="56" t="s">
        <v>1</v>
      </c>
      <c r="C310" s="57"/>
      <c r="D310" s="57"/>
      <c r="E310" s="57"/>
      <c r="F310" s="13" t="s">
        <v>2</v>
      </c>
      <c r="G310" s="2" t="s">
        <v>3</v>
      </c>
      <c r="H310" s="2" t="s">
        <v>4</v>
      </c>
      <c r="I310" s="27"/>
      <c r="J310" s="28">
        <f>ROUND(F311,2)</f>
        <v>0</v>
      </c>
    </row>
    <row r="311" spans="2:10" ht="38.25" customHeight="1" thickBot="1" x14ac:dyDescent="0.35">
      <c r="B311" s="44" t="s">
        <v>182</v>
      </c>
      <c r="C311" s="3" t="s">
        <v>6</v>
      </c>
      <c r="D311" s="58" t="s">
        <v>294</v>
      </c>
      <c r="E311" s="59"/>
      <c r="F311" s="25"/>
      <c r="G311" s="6">
        <v>1</v>
      </c>
      <c r="H311" s="5">
        <f>ROUND(J310*G311,2)</f>
        <v>0</v>
      </c>
      <c r="I311" s="29" t="str">
        <f>IF(ISBLANK('Modelo de oferta económica'!F311),"Es necesario completar el precio de esta partida, introduciendo un valor en la celda en naranja","")</f>
        <v>Es necesario completar el precio de esta partida, introduciendo un valor en la celda en naranja</v>
      </c>
    </row>
    <row r="312" spans="2:10" ht="24.75" customHeight="1" thickBot="1" x14ac:dyDescent="0.35">
      <c r="B312" s="60" t="s">
        <v>147</v>
      </c>
      <c r="C312" s="61"/>
      <c r="D312" s="61"/>
      <c r="E312" s="61"/>
      <c r="F312" s="61"/>
      <c r="G312" s="61"/>
      <c r="H312" s="62"/>
    </row>
    <row r="313" spans="2:10" ht="9.9" customHeight="1" thickBot="1" x14ac:dyDescent="0.35">
      <c r="E313"/>
      <c r="F313" s="11"/>
      <c r="G313"/>
      <c r="H313" s="1"/>
    </row>
    <row r="314" spans="2:10" ht="15.75" customHeight="1" thickBot="1" x14ac:dyDescent="0.35">
      <c r="B314" s="56" t="s">
        <v>1</v>
      </c>
      <c r="C314" s="57"/>
      <c r="D314" s="57"/>
      <c r="E314" s="57"/>
      <c r="F314" s="13" t="s">
        <v>2</v>
      </c>
      <c r="G314" s="2" t="s">
        <v>3</v>
      </c>
      <c r="H314" s="2" t="s">
        <v>4</v>
      </c>
      <c r="I314" s="27"/>
      <c r="J314" s="28">
        <f>ROUND(F315,2)</f>
        <v>0</v>
      </c>
    </row>
    <row r="315" spans="2:10" ht="38.25" customHeight="1" thickBot="1" x14ac:dyDescent="0.35">
      <c r="B315" s="44" t="s">
        <v>183</v>
      </c>
      <c r="C315" s="3" t="s">
        <v>5</v>
      </c>
      <c r="D315" s="58" t="s">
        <v>295</v>
      </c>
      <c r="E315" s="59"/>
      <c r="F315" s="25"/>
      <c r="G315" s="6">
        <v>3.5</v>
      </c>
      <c r="H315" s="5">
        <f>ROUND(J314*G315,2)</f>
        <v>0</v>
      </c>
      <c r="I315" s="29" t="str">
        <f>IF(ISBLANK('Modelo de oferta económica'!F315),"Es necesario completar el precio de esta partida, introduciendo un valor en la celda en naranja","")</f>
        <v>Es necesario completar el precio de esta partida, introduciendo un valor en la celda en naranja</v>
      </c>
    </row>
    <row r="316" spans="2:10" ht="24.75" customHeight="1" thickBot="1" x14ac:dyDescent="0.35">
      <c r="B316" s="60" t="s">
        <v>149</v>
      </c>
      <c r="C316" s="61"/>
      <c r="D316" s="61"/>
      <c r="E316" s="61"/>
      <c r="F316" s="61"/>
      <c r="G316" s="61"/>
      <c r="H316" s="62"/>
    </row>
    <row r="317" spans="2:10" ht="9.9" customHeight="1" thickBot="1" x14ac:dyDescent="0.35">
      <c r="E317"/>
      <c r="F317" s="11"/>
      <c r="G317"/>
      <c r="H317" s="1"/>
    </row>
    <row r="318" spans="2:10" ht="15.75" customHeight="1" thickBot="1" x14ac:dyDescent="0.35">
      <c r="B318" s="56" t="s">
        <v>1</v>
      </c>
      <c r="C318" s="57"/>
      <c r="D318" s="57"/>
      <c r="E318" s="57"/>
      <c r="F318" s="13" t="s">
        <v>2</v>
      </c>
      <c r="G318" s="2" t="s">
        <v>3</v>
      </c>
      <c r="H318" s="2" t="s">
        <v>4</v>
      </c>
      <c r="I318" s="27"/>
      <c r="J318" s="28">
        <f>ROUND(F319,2)</f>
        <v>0</v>
      </c>
    </row>
    <row r="319" spans="2:10" ht="38.25" customHeight="1" thickBot="1" x14ac:dyDescent="0.35">
      <c r="B319" s="44" t="s">
        <v>184</v>
      </c>
      <c r="C319" s="3" t="s">
        <v>6</v>
      </c>
      <c r="D319" s="58" t="s">
        <v>296</v>
      </c>
      <c r="E319" s="59"/>
      <c r="F319" s="25"/>
      <c r="G319" s="6">
        <v>1</v>
      </c>
      <c r="H319" s="5">
        <f>ROUND(J318*G319,2)</f>
        <v>0</v>
      </c>
      <c r="I319" s="29" t="str">
        <f>IF(ISBLANK('Modelo de oferta económica'!F319),"Es necesario completar el precio de esta partida, introduciendo un valor en la celda en naranja","")</f>
        <v>Es necesario completar el precio de esta partida, introduciendo un valor en la celda en naranja</v>
      </c>
    </row>
    <row r="320" spans="2:10" ht="24.75" customHeight="1" thickBot="1" x14ac:dyDescent="0.35">
      <c r="B320" s="60" t="s">
        <v>297</v>
      </c>
      <c r="C320" s="61"/>
      <c r="D320" s="61"/>
      <c r="E320" s="61"/>
      <c r="F320" s="61"/>
      <c r="G320" s="61"/>
      <c r="H320" s="62"/>
    </row>
    <row r="321" spans="2:10" ht="9.9" customHeight="1" thickBot="1" x14ac:dyDescent="0.35">
      <c r="E321"/>
      <c r="F321" s="11"/>
      <c r="G321"/>
      <c r="H321" s="1"/>
    </row>
    <row r="322" spans="2:10" ht="15.75" customHeight="1" thickBot="1" x14ac:dyDescent="0.35">
      <c r="B322" s="56" t="s">
        <v>1</v>
      </c>
      <c r="C322" s="57"/>
      <c r="D322" s="57"/>
      <c r="E322" s="57"/>
      <c r="F322" s="13" t="s">
        <v>2</v>
      </c>
      <c r="G322" s="2" t="s">
        <v>3</v>
      </c>
      <c r="H322" s="2" t="s">
        <v>4</v>
      </c>
      <c r="I322" s="27"/>
      <c r="J322" s="28">
        <f>ROUND(F323,2)</f>
        <v>0</v>
      </c>
    </row>
    <row r="323" spans="2:10" ht="82.5" customHeight="1" thickBot="1" x14ac:dyDescent="0.35">
      <c r="B323" s="44" t="s">
        <v>185</v>
      </c>
      <c r="C323" s="3" t="s">
        <v>5</v>
      </c>
      <c r="D323" s="58" t="s">
        <v>298</v>
      </c>
      <c r="E323" s="59"/>
      <c r="F323" s="25"/>
      <c r="G323" s="6">
        <v>23</v>
      </c>
      <c r="H323" s="5">
        <f>ROUND(J322*G323,2)</f>
        <v>0</v>
      </c>
      <c r="I323" s="29" t="str">
        <f>IF(ISBLANK('Modelo de oferta económica'!F323),"Es necesario completar el precio de esta partida, introduciendo un valor en la celda en naranja","")</f>
        <v>Es necesario completar el precio de esta partida, introduciendo un valor en la celda en naranja</v>
      </c>
    </row>
    <row r="324" spans="2:10" ht="24.75" customHeight="1" thickBot="1" x14ac:dyDescent="0.35">
      <c r="B324" s="60" t="s">
        <v>149</v>
      </c>
      <c r="C324" s="61"/>
      <c r="D324" s="61"/>
      <c r="E324" s="61"/>
      <c r="F324" s="61"/>
      <c r="G324" s="61"/>
      <c r="H324" s="62"/>
    </row>
    <row r="325" spans="2:10" ht="9.9" customHeight="1" thickBot="1" x14ac:dyDescent="0.35">
      <c r="E325"/>
      <c r="F325" s="11"/>
      <c r="G325"/>
      <c r="H325" s="1"/>
    </row>
    <row r="326" spans="2:10" ht="15.75" customHeight="1" thickBot="1" x14ac:dyDescent="0.35">
      <c r="B326" s="56" t="s">
        <v>1</v>
      </c>
      <c r="C326" s="57"/>
      <c r="D326" s="57"/>
      <c r="E326" s="57"/>
      <c r="F326" s="13" t="s">
        <v>2</v>
      </c>
      <c r="G326" s="2" t="s">
        <v>3</v>
      </c>
      <c r="H326" s="2" t="s">
        <v>4</v>
      </c>
      <c r="I326" s="27"/>
      <c r="J326" s="28">
        <f>ROUND(F327,2)</f>
        <v>0</v>
      </c>
    </row>
    <row r="327" spans="2:10" ht="33" customHeight="1" thickBot="1" x14ac:dyDescent="0.35">
      <c r="B327" s="44" t="s">
        <v>186</v>
      </c>
      <c r="C327" s="3" t="s">
        <v>6</v>
      </c>
      <c r="D327" s="58" t="s">
        <v>299</v>
      </c>
      <c r="E327" s="59"/>
      <c r="F327" s="25"/>
      <c r="G327" s="6">
        <v>2</v>
      </c>
      <c r="H327" s="5">
        <f>ROUND(J326*G327,2)</f>
        <v>0</v>
      </c>
      <c r="I327" s="29" t="str">
        <f>IF(ISBLANK('Modelo de oferta económica'!F327),"Es necesario completar el precio de esta partida, introduciendo un valor en la celda en naranja","")</f>
        <v>Es necesario completar el precio de esta partida, introduciendo un valor en la celda en naranja</v>
      </c>
    </row>
    <row r="328" spans="2:10" ht="25.5" customHeight="1" thickBot="1" x14ac:dyDescent="0.35">
      <c r="B328" s="60" t="s">
        <v>300</v>
      </c>
      <c r="C328" s="61"/>
      <c r="D328" s="61"/>
      <c r="E328" s="61"/>
      <c r="F328" s="61"/>
      <c r="G328" s="61"/>
      <c r="H328" s="62"/>
    </row>
    <row r="329" spans="2:10" ht="9.9" customHeight="1" thickBot="1" x14ac:dyDescent="0.35">
      <c r="E329"/>
      <c r="F329" s="11"/>
      <c r="G329"/>
      <c r="H329" s="1"/>
    </row>
    <row r="330" spans="2:10" ht="15.75" customHeight="1" thickBot="1" x14ac:dyDescent="0.35">
      <c r="B330" s="56" t="s">
        <v>1</v>
      </c>
      <c r="C330" s="57"/>
      <c r="D330" s="57"/>
      <c r="E330" s="57"/>
      <c r="F330" s="13" t="s">
        <v>2</v>
      </c>
      <c r="G330" s="2" t="s">
        <v>3</v>
      </c>
      <c r="H330" s="2" t="s">
        <v>4</v>
      </c>
      <c r="I330" s="27"/>
      <c r="J330" s="28">
        <f>ROUND(F331,2)</f>
        <v>0</v>
      </c>
    </row>
    <row r="331" spans="2:10" ht="36" customHeight="1" thickBot="1" x14ac:dyDescent="0.35">
      <c r="B331" s="44" t="s">
        <v>187</v>
      </c>
      <c r="C331" s="3" t="s">
        <v>6</v>
      </c>
      <c r="D331" s="58" t="s">
        <v>301</v>
      </c>
      <c r="E331" s="59"/>
      <c r="F331" s="25"/>
      <c r="G331" s="6">
        <v>4</v>
      </c>
      <c r="H331" s="5">
        <f>ROUND(J330*G331,2)</f>
        <v>0</v>
      </c>
      <c r="I331" s="29" t="str">
        <f>IF(ISBLANK('Modelo de oferta económica'!F331),"Es necesario completar el precio de esta partida, introduciendo un valor en la celda en naranja","")</f>
        <v>Es necesario completar el precio de esta partida, introduciendo un valor en la celda en naranja</v>
      </c>
    </row>
    <row r="332" spans="2:10" ht="29.25" customHeight="1" thickBot="1" x14ac:dyDescent="0.35">
      <c r="B332" s="60" t="s">
        <v>274</v>
      </c>
      <c r="C332" s="61"/>
      <c r="D332" s="61"/>
      <c r="E332" s="61"/>
      <c r="F332" s="61"/>
      <c r="G332" s="61"/>
      <c r="H332" s="62"/>
    </row>
    <row r="333" spans="2:10" ht="9.9" customHeight="1" thickBot="1" x14ac:dyDescent="0.35">
      <c r="E333"/>
      <c r="F333" s="11"/>
      <c r="G333"/>
      <c r="H333" s="1"/>
    </row>
    <row r="334" spans="2:10" ht="15.75" customHeight="1" thickBot="1" x14ac:dyDescent="0.35">
      <c r="B334" s="56" t="s">
        <v>1</v>
      </c>
      <c r="C334" s="57"/>
      <c r="D334" s="57"/>
      <c r="E334" s="57"/>
      <c r="F334" s="13" t="s">
        <v>2</v>
      </c>
      <c r="G334" s="2" t="s">
        <v>3</v>
      </c>
      <c r="H334" s="2" t="s">
        <v>4</v>
      </c>
      <c r="I334" s="27"/>
      <c r="J334" s="28">
        <f>ROUND(F335,2)</f>
        <v>0</v>
      </c>
    </row>
    <row r="335" spans="2:10" ht="34.5" customHeight="1" thickBot="1" x14ac:dyDescent="0.35">
      <c r="B335" s="44" t="s">
        <v>188</v>
      </c>
      <c r="C335" s="3" t="s">
        <v>6</v>
      </c>
      <c r="D335" s="58" t="s">
        <v>302</v>
      </c>
      <c r="E335" s="59"/>
      <c r="F335" s="25"/>
      <c r="G335" s="6">
        <v>1</v>
      </c>
      <c r="H335" s="5">
        <f>ROUND(J334*G335,2)</f>
        <v>0</v>
      </c>
      <c r="I335" s="29" t="str">
        <f>IF(ISBLANK('Modelo de oferta económica'!F335),"Es necesario completar el precio de esta partida, introduciendo un valor en la celda en naranja","")</f>
        <v>Es necesario completar el precio de esta partida, introduciendo un valor en la celda en naranja</v>
      </c>
    </row>
    <row r="336" spans="2:10" ht="27.75" customHeight="1" thickBot="1" x14ac:dyDescent="0.35">
      <c r="B336" s="60" t="s">
        <v>274</v>
      </c>
      <c r="C336" s="61"/>
      <c r="D336" s="61"/>
      <c r="E336" s="61"/>
      <c r="F336" s="61"/>
      <c r="G336" s="61"/>
      <c r="H336" s="62"/>
    </row>
    <row r="337" spans="2:10" ht="9.9" customHeight="1" thickBot="1" x14ac:dyDescent="0.35">
      <c r="E337"/>
      <c r="F337" s="11"/>
      <c r="G337"/>
      <c r="H337" s="1"/>
    </row>
    <row r="338" spans="2:10" ht="15.75" customHeight="1" thickBot="1" x14ac:dyDescent="0.35">
      <c r="B338" s="56" t="s">
        <v>1</v>
      </c>
      <c r="C338" s="57"/>
      <c r="D338" s="57"/>
      <c r="E338" s="57"/>
      <c r="F338" s="13" t="s">
        <v>2</v>
      </c>
      <c r="G338" s="2" t="s">
        <v>3</v>
      </c>
      <c r="H338" s="2" t="s">
        <v>4</v>
      </c>
      <c r="I338" s="27"/>
      <c r="J338" s="28">
        <f>ROUND(F339,2)</f>
        <v>0</v>
      </c>
    </row>
    <row r="339" spans="2:10" ht="27.75" customHeight="1" thickBot="1" x14ac:dyDescent="0.35">
      <c r="B339" s="44" t="s">
        <v>189</v>
      </c>
      <c r="C339" s="3" t="s">
        <v>6</v>
      </c>
      <c r="D339" s="58" t="s">
        <v>303</v>
      </c>
      <c r="E339" s="59"/>
      <c r="F339" s="25"/>
      <c r="G339" s="6">
        <v>1</v>
      </c>
      <c r="H339" s="5">
        <f>ROUND(J338*G339,2)</f>
        <v>0</v>
      </c>
      <c r="I339" s="29" t="str">
        <f>IF(ISBLANK('Modelo de oferta económica'!F339),"Es necesario completar el precio de esta partida, introduciendo un valor en la celda en naranja","")</f>
        <v>Es necesario completar el precio de esta partida, introduciendo un valor en la celda en naranja</v>
      </c>
    </row>
    <row r="340" spans="2:10" ht="20.25" customHeight="1" thickBot="1" x14ac:dyDescent="0.35">
      <c r="B340" s="60" t="s">
        <v>304</v>
      </c>
      <c r="C340" s="61"/>
      <c r="D340" s="61"/>
      <c r="E340" s="61"/>
      <c r="F340" s="61"/>
      <c r="G340" s="61"/>
      <c r="H340" s="62"/>
    </row>
    <row r="341" spans="2:10" ht="9.9" customHeight="1" thickBot="1" x14ac:dyDescent="0.35">
      <c r="E341"/>
      <c r="F341" s="11"/>
      <c r="G341"/>
      <c r="H341" s="1"/>
    </row>
    <row r="342" spans="2:10" ht="15.75" customHeight="1" thickBot="1" x14ac:dyDescent="0.35">
      <c r="B342" s="56" t="s">
        <v>1</v>
      </c>
      <c r="C342" s="57"/>
      <c r="D342" s="57"/>
      <c r="E342" s="57"/>
      <c r="F342" s="13" t="s">
        <v>2</v>
      </c>
      <c r="G342" s="2" t="s">
        <v>3</v>
      </c>
      <c r="H342" s="2" t="s">
        <v>4</v>
      </c>
      <c r="I342" s="27"/>
      <c r="J342" s="28">
        <f>ROUND(F343,2)</f>
        <v>0</v>
      </c>
    </row>
    <row r="343" spans="2:10" ht="38.25" customHeight="1" thickBot="1" x14ac:dyDescent="0.35">
      <c r="B343" s="44" t="s">
        <v>190</v>
      </c>
      <c r="C343" s="3" t="s">
        <v>5</v>
      </c>
      <c r="D343" s="58" t="s">
        <v>305</v>
      </c>
      <c r="E343" s="59"/>
      <c r="F343" s="25"/>
      <c r="G343" s="6">
        <v>7</v>
      </c>
      <c r="H343" s="5">
        <f>ROUND(J342*G343,2)</f>
        <v>0</v>
      </c>
      <c r="I343" s="29" t="str">
        <f>IF(ISBLANK('Modelo de oferta económica'!F343),"Es necesario completar el precio de esta partida, introduciendo un valor en la celda en naranja","")</f>
        <v>Es necesario completar el precio de esta partida, introduciendo un valor en la celda en naranja</v>
      </c>
    </row>
    <row r="344" spans="2:10" ht="27.75" customHeight="1" thickBot="1" x14ac:dyDescent="0.35">
      <c r="B344" s="60" t="s">
        <v>306</v>
      </c>
      <c r="C344" s="61"/>
      <c r="D344" s="61"/>
      <c r="E344" s="61"/>
      <c r="F344" s="61"/>
      <c r="G344" s="61"/>
      <c r="H344" s="62"/>
    </row>
    <row r="345" spans="2:10" ht="9.9" customHeight="1" thickBot="1" x14ac:dyDescent="0.35">
      <c r="E345"/>
      <c r="F345" s="11"/>
      <c r="G345"/>
      <c r="H345" s="1"/>
    </row>
    <row r="346" spans="2:10" ht="15.75" customHeight="1" thickBot="1" x14ac:dyDescent="0.35">
      <c r="B346" s="56" t="s">
        <v>1</v>
      </c>
      <c r="C346" s="57"/>
      <c r="D346" s="57"/>
      <c r="E346" s="57"/>
      <c r="F346" s="13" t="s">
        <v>2</v>
      </c>
      <c r="G346" s="2" t="s">
        <v>3</v>
      </c>
      <c r="H346" s="2" t="s">
        <v>4</v>
      </c>
      <c r="I346" s="27"/>
      <c r="J346" s="28">
        <f>ROUND(F347,2)</f>
        <v>0</v>
      </c>
    </row>
    <row r="347" spans="2:10" ht="72.75" customHeight="1" thickBot="1" x14ac:dyDescent="0.35">
      <c r="B347" s="44" t="s">
        <v>191</v>
      </c>
      <c r="C347" s="3" t="s">
        <v>6</v>
      </c>
      <c r="D347" s="58" t="s">
        <v>307</v>
      </c>
      <c r="E347" s="59"/>
      <c r="F347" s="25"/>
      <c r="G347" s="6">
        <v>2</v>
      </c>
      <c r="H347" s="5">
        <f>ROUND(J346*G347,2)</f>
        <v>0</v>
      </c>
      <c r="I347" s="29" t="str">
        <f>IF(ISBLANK('Modelo de oferta económica'!F347),"Es necesario completar el precio de esta partida, introduciendo un valor en la celda en naranja","")</f>
        <v>Es necesario completar el precio de esta partida, introduciendo un valor en la celda en naranja</v>
      </c>
    </row>
    <row r="348" spans="2:10" ht="24.75" customHeight="1" thickBot="1" x14ac:dyDescent="0.35">
      <c r="B348" s="60" t="s">
        <v>308</v>
      </c>
      <c r="C348" s="61"/>
      <c r="D348" s="61"/>
      <c r="E348" s="61"/>
      <c r="F348" s="61"/>
      <c r="G348" s="61"/>
      <c r="H348" s="62"/>
    </row>
    <row r="349" spans="2:10" ht="9.9" customHeight="1" thickBot="1" x14ac:dyDescent="0.35">
      <c r="E349"/>
      <c r="F349" s="11"/>
      <c r="G349"/>
      <c r="H349" s="1"/>
    </row>
    <row r="350" spans="2:10" ht="15.75" customHeight="1" thickBot="1" x14ac:dyDescent="0.35">
      <c r="B350" s="56" t="s">
        <v>1</v>
      </c>
      <c r="C350" s="57"/>
      <c r="D350" s="57"/>
      <c r="E350" s="57"/>
      <c r="F350" s="13" t="s">
        <v>2</v>
      </c>
      <c r="G350" s="2" t="s">
        <v>3</v>
      </c>
      <c r="H350" s="2" t="s">
        <v>4</v>
      </c>
      <c r="I350" s="27"/>
      <c r="J350" s="28">
        <f>ROUND(F351,2)</f>
        <v>0</v>
      </c>
    </row>
    <row r="351" spans="2:10" ht="38.25" customHeight="1" thickBot="1" x14ac:dyDescent="0.35">
      <c r="B351" s="44" t="s">
        <v>192</v>
      </c>
      <c r="C351" s="3" t="s">
        <v>6</v>
      </c>
      <c r="D351" s="58" t="s">
        <v>309</v>
      </c>
      <c r="E351" s="59"/>
      <c r="F351" s="25"/>
      <c r="G351" s="6">
        <v>4</v>
      </c>
      <c r="H351" s="5">
        <f>ROUND(J350*G351,2)</f>
        <v>0</v>
      </c>
      <c r="I351" s="29" t="str">
        <f>IF(ISBLANK('Modelo de oferta económica'!F351),"Es necesario completar el precio de esta partida, introduciendo un valor en la celda en naranja","")</f>
        <v>Es necesario completar el precio de esta partida, introduciendo un valor en la celda en naranja</v>
      </c>
    </row>
    <row r="352" spans="2:10" ht="24.75" customHeight="1" thickBot="1" x14ac:dyDescent="0.35">
      <c r="B352" s="60" t="s">
        <v>310</v>
      </c>
      <c r="C352" s="61"/>
      <c r="D352" s="61"/>
      <c r="E352" s="61"/>
      <c r="F352" s="61"/>
      <c r="G352" s="61"/>
      <c r="H352" s="62"/>
    </row>
    <row r="353" spans="2:10" ht="9.9" customHeight="1" thickBot="1" x14ac:dyDescent="0.35">
      <c r="E353"/>
      <c r="F353" s="11"/>
      <c r="G353"/>
      <c r="H353" s="1"/>
    </row>
    <row r="354" spans="2:10" ht="15.75" customHeight="1" thickBot="1" x14ac:dyDescent="0.35">
      <c r="B354" s="56" t="s">
        <v>1</v>
      </c>
      <c r="C354" s="57"/>
      <c r="D354" s="57"/>
      <c r="E354" s="57"/>
      <c r="F354" s="13" t="s">
        <v>2</v>
      </c>
      <c r="G354" s="2" t="s">
        <v>3</v>
      </c>
      <c r="H354" s="2" t="s">
        <v>4</v>
      </c>
      <c r="I354" s="27"/>
      <c r="J354" s="28">
        <f>ROUND(F355,2)</f>
        <v>0</v>
      </c>
    </row>
    <row r="355" spans="2:10" ht="38.25" customHeight="1" thickBot="1" x14ac:dyDescent="0.35">
      <c r="B355" s="44" t="s">
        <v>193</v>
      </c>
      <c r="C355" s="3" t="s">
        <v>5</v>
      </c>
      <c r="D355" s="58" t="s">
        <v>311</v>
      </c>
      <c r="E355" s="59"/>
      <c r="F355" s="25"/>
      <c r="G355" s="6">
        <v>69</v>
      </c>
      <c r="H355" s="5">
        <f>ROUND(J354*G355,2)</f>
        <v>0</v>
      </c>
      <c r="I355" s="29" t="str">
        <f>IF(ISBLANK('Modelo de oferta económica'!F355),"Es necesario completar el precio de esta partida, introduciendo un valor en la celda en naranja","")</f>
        <v>Es necesario completar el precio de esta partida, introduciendo un valor en la celda en naranja</v>
      </c>
    </row>
    <row r="356" spans="2:10" ht="24.75" customHeight="1" thickBot="1" x14ac:dyDescent="0.35">
      <c r="B356" s="60" t="s">
        <v>312</v>
      </c>
      <c r="C356" s="61"/>
      <c r="D356" s="61"/>
      <c r="E356" s="61"/>
      <c r="F356" s="61"/>
      <c r="G356" s="61"/>
      <c r="H356" s="62"/>
    </row>
    <row r="357" spans="2:10" ht="9.9" customHeight="1" thickBot="1" x14ac:dyDescent="0.35">
      <c r="E357"/>
      <c r="F357" s="11"/>
      <c r="G357"/>
      <c r="H357" s="1"/>
    </row>
    <row r="358" spans="2:10" ht="15.75" customHeight="1" thickBot="1" x14ac:dyDescent="0.35">
      <c r="B358" s="56" t="s">
        <v>1</v>
      </c>
      <c r="C358" s="57"/>
      <c r="D358" s="57"/>
      <c r="E358" s="57"/>
      <c r="F358" s="13" t="s">
        <v>2</v>
      </c>
      <c r="G358" s="2" t="s">
        <v>3</v>
      </c>
      <c r="H358" s="2" t="s">
        <v>4</v>
      </c>
      <c r="I358" s="27"/>
      <c r="J358" s="28">
        <f>ROUND(F359,2)</f>
        <v>0</v>
      </c>
    </row>
    <row r="359" spans="2:10" ht="38.25" customHeight="1" thickBot="1" x14ac:dyDescent="0.35">
      <c r="B359" s="44" t="s">
        <v>194</v>
      </c>
      <c r="C359" s="3" t="s">
        <v>6</v>
      </c>
      <c r="D359" s="58" t="s">
        <v>313</v>
      </c>
      <c r="E359" s="59"/>
      <c r="F359" s="25"/>
      <c r="G359" s="6">
        <v>1</v>
      </c>
      <c r="H359" s="5">
        <f>ROUND(J358*G359,2)</f>
        <v>0</v>
      </c>
      <c r="I359" s="29" t="str">
        <f>IF(ISBLANK('Modelo de oferta económica'!F359),"Es necesario completar el precio de esta partida, introduciendo un valor en la celda en naranja","")</f>
        <v>Es necesario completar el precio de esta partida, introduciendo un valor en la celda en naranja</v>
      </c>
    </row>
    <row r="360" spans="2:10" ht="24.75" customHeight="1" thickBot="1" x14ac:dyDescent="0.35">
      <c r="B360" s="60" t="s">
        <v>308</v>
      </c>
      <c r="C360" s="61"/>
      <c r="D360" s="61"/>
      <c r="E360" s="61"/>
      <c r="F360" s="61"/>
      <c r="G360" s="61"/>
      <c r="H360" s="62"/>
    </row>
    <row r="361" spans="2:10" ht="9.9" customHeight="1" thickBot="1" x14ac:dyDescent="0.35">
      <c r="E361"/>
      <c r="F361" s="11"/>
      <c r="G361"/>
      <c r="H361" s="1"/>
    </row>
    <row r="362" spans="2:10" ht="15.75" customHeight="1" thickBot="1" x14ac:dyDescent="0.35">
      <c r="B362" s="56" t="s">
        <v>1</v>
      </c>
      <c r="C362" s="57"/>
      <c r="D362" s="57"/>
      <c r="E362" s="57"/>
      <c r="F362" s="13" t="s">
        <v>2</v>
      </c>
      <c r="G362" s="2" t="s">
        <v>3</v>
      </c>
      <c r="H362" s="2" t="s">
        <v>4</v>
      </c>
      <c r="I362" s="27"/>
      <c r="J362" s="28">
        <f>ROUND(F363,2)</f>
        <v>0</v>
      </c>
    </row>
    <row r="363" spans="2:10" ht="21.75" customHeight="1" thickBot="1" x14ac:dyDescent="0.35">
      <c r="B363" s="44" t="s">
        <v>195</v>
      </c>
      <c r="C363" s="3" t="s">
        <v>6</v>
      </c>
      <c r="D363" s="58" t="s">
        <v>314</v>
      </c>
      <c r="E363" s="59"/>
      <c r="F363" s="25"/>
      <c r="G363" s="6">
        <v>1</v>
      </c>
      <c r="H363" s="5">
        <f>ROUND(J362*G363,2)</f>
        <v>0</v>
      </c>
      <c r="I363" s="29" t="str">
        <f>IF(ISBLANK('Modelo de oferta económica'!F363),"Es necesario completar el precio de esta partida, introduciendo un valor en la celda en naranja","")</f>
        <v>Es necesario completar el precio de esta partida, introduciendo un valor en la celda en naranja</v>
      </c>
    </row>
    <row r="364" spans="2:10" ht="21.75" customHeight="1" thickBot="1" x14ac:dyDescent="0.35">
      <c r="B364" s="60" t="s">
        <v>315</v>
      </c>
      <c r="C364" s="61"/>
      <c r="D364" s="61"/>
      <c r="E364" s="61"/>
      <c r="F364" s="61"/>
      <c r="G364" s="61"/>
      <c r="H364" s="62"/>
    </row>
    <row r="365" spans="2:10" ht="9.9" customHeight="1" thickBot="1" x14ac:dyDescent="0.35">
      <c r="E365"/>
      <c r="F365" s="11"/>
      <c r="G365"/>
      <c r="H365" s="1"/>
    </row>
    <row r="366" spans="2:10" ht="15.75" customHeight="1" thickBot="1" x14ac:dyDescent="0.35">
      <c r="B366" s="56" t="s">
        <v>1</v>
      </c>
      <c r="C366" s="57"/>
      <c r="D366" s="57"/>
      <c r="E366" s="57"/>
      <c r="F366" s="13" t="s">
        <v>2</v>
      </c>
      <c r="G366" s="2" t="s">
        <v>3</v>
      </c>
      <c r="H366" s="2" t="s">
        <v>4</v>
      </c>
      <c r="I366" s="27"/>
      <c r="J366" s="28">
        <f>ROUND(F367,2)</f>
        <v>0</v>
      </c>
    </row>
    <row r="367" spans="2:10" ht="38.25" customHeight="1" thickBot="1" x14ac:dyDescent="0.35">
      <c r="B367" s="44" t="s">
        <v>196</v>
      </c>
      <c r="C367" s="3" t="s">
        <v>5</v>
      </c>
      <c r="D367" s="58" t="s">
        <v>316</v>
      </c>
      <c r="E367" s="59"/>
      <c r="F367" s="25"/>
      <c r="G367" s="6">
        <v>11</v>
      </c>
      <c r="H367" s="5">
        <f>ROUND(J366*G367,2)</f>
        <v>0</v>
      </c>
      <c r="I367" s="29" t="str">
        <f>IF(ISBLANK('Modelo de oferta económica'!F367),"Es necesario completar el precio de esta partida, introduciendo un valor en la celda en naranja","")</f>
        <v>Es necesario completar el precio de esta partida, introduciendo un valor en la celda en naranja</v>
      </c>
    </row>
    <row r="368" spans="2:10" ht="24.75" customHeight="1" thickBot="1" x14ac:dyDescent="0.35">
      <c r="B368" s="60" t="s">
        <v>312</v>
      </c>
      <c r="C368" s="61"/>
      <c r="D368" s="61"/>
      <c r="E368" s="61"/>
      <c r="F368" s="61"/>
      <c r="G368" s="61"/>
      <c r="H368" s="62"/>
    </row>
    <row r="369" spans="2:10" ht="9.9" customHeight="1" thickBot="1" x14ac:dyDescent="0.35">
      <c r="E369"/>
      <c r="F369" s="11"/>
      <c r="G369"/>
      <c r="H369" s="1"/>
    </row>
    <row r="370" spans="2:10" ht="15.75" customHeight="1" thickBot="1" x14ac:dyDescent="0.35">
      <c r="B370" s="56" t="s">
        <v>1</v>
      </c>
      <c r="C370" s="57"/>
      <c r="D370" s="57"/>
      <c r="E370" s="57"/>
      <c r="F370" s="13" t="s">
        <v>2</v>
      </c>
      <c r="G370" s="2" t="s">
        <v>3</v>
      </c>
      <c r="H370" s="2" t="s">
        <v>4</v>
      </c>
      <c r="I370" s="27"/>
      <c r="J370" s="28">
        <f>ROUND(F371,2)</f>
        <v>0</v>
      </c>
    </row>
    <row r="371" spans="2:10" ht="38.25" customHeight="1" thickBot="1" x14ac:dyDescent="0.35">
      <c r="B371" s="44" t="s">
        <v>197</v>
      </c>
      <c r="C371" s="3" t="s">
        <v>5</v>
      </c>
      <c r="D371" s="58" t="s">
        <v>317</v>
      </c>
      <c r="E371" s="59"/>
      <c r="F371" s="25"/>
      <c r="G371" s="6">
        <v>2.7</v>
      </c>
      <c r="H371" s="5">
        <f>ROUND(J370*G371,2)</f>
        <v>0</v>
      </c>
      <c r="I371" s="29" t="str">
        <f>IF(ISBLANK('Modelo de oferta económica'!F371),"Es necesario completar el precio de esta partida, introduciendo un valor en la celda en naranja","")</f>
        <v>Es necesario completar el precio de esta partida, introduciendo un valor en la celda en naranja</v>
      </c>
    </row>
    <row r="372" spans="2:10" ht="24.75" customHeight="1" thickBot="1" x14ac:dyDescent="0.35">
      <c r="B372" s="60" t="s">
        <v>318</v>
      </c>
      <c r="C372" s="61"/>
      <c r="D372" s="61"/>
      <c r="E372" s="61"/>
      <c r="F372" s="61"/>
      <c r="G372" s="61"/>
      <c r="H372" s="62"/>
    </row>
    <row r="373" spans="2:10" ht="9.9" customHeight="1" thickBot="1" x14ac:dyDescent="0.35">
      <c r="E373"/>
      <c r="F373" s="11"/>
      <c r="G373"/>
      <c r="H373" s="1"/>
    </row>
    <row r="374" spans="2:10" ht="15.75" customHeight="1" thickBot="1" x14ac:dyDescent="0.35">
      <c r="B374" s="56" t="s">
        <v>1</v>
      </c>
      <c r="C374" s="57"/>
      <c r="D374" s="57"/>
      <c r="E374" s="57"/>
      <c r="F374" s="13" t="s">
        <v>2</v>
      </c>
      <c r="G374" s="2" t="s">
        <v>3</v>
      </c>
      <c r="H374" s="2" t="s">
        <v>4</v>
      </c>
      <c r="I374" s="27"/>
      <c r="J374" s="28">
        <f>ROUND(F375,2)</f>
        <v>0</v>
      </c>
    </row>
    <row r="375" spans="2:10" ht="38.25" customHeight="1" thickBot="1" x14ac:dyDescent="0.35">
      <c r="B375" s="44" t="s">
        <v>198</v>
      </c>
      <c r="C375" s="3" t="s">
        <v>5</v>
      </c>
      <c r="D375" s="58" t="s">
        <v>319</v>
      </c>
      <c r="E375" s="59"/>
      <c r="F375" s="25"/>
      <c r="G375" s="6">
        <v>5.5</v>
      </c>
      <c r="H375" s="5">
        <f>ROUND(J374*G375,2)</f>
        <v>0</v>
      </c>
      <c r="I375" s="29" t="str">
        <f>IF(ISBLANK('Modelo de oferta económica'!F375),"Es necesario completar el precio de esta partida, introduciendo un valor en la celda en naranja","")</f>
        <v>Es necesario completar el precio de esta partida, introduciendo un valor en la celda en naranja</v>
      </c>
    </row>
    <row r="376" spans="2:10" ht="24.75" customHeight="1" thickBot="1" x14ac:dyDescent="0.35">
      <c r="B376" s="60" t="s">
        <v>318</v>
      </c>
      <c r="C376" s="61"/>
      <c r="D376" s="61"/>
      <c r="E376" s="61"/>
      <c r="F376" s="61"/>
      <c r="G376" s="61"/>
      <c r="H376" s="62"/>
    </row>
    <row r="377" spans="2:10" ht="9.9" customHeight="1" thickBot="1" x14ac:dyDescent="0.35">
      <c r="E377"/>
      <c r="F377" s="11"/>
      <c r="G377"/>
      <c r="H377" s="1"/>
    </row>
    <row r="378" spans="2:10" ht="15.75" customHeight="1" thickBot="1" x14ac:dyDescent="0.35">
      <c r="B378" s="56" t="s">
        <v>1</v>
      </c>
      <c r="C378" s="57"/>
      <c r="D378" s="57"/>
      <c r="E378" s="57"/>
      <c r="F378" s="13" t="s">
        <v>2</v>
      </c>
      <c r="G378" s="2" t="s">
        <v>3</v>
      </c>
      <c r="H378" s="2" t="s">
        <v>4</v>
      </c>
      <c r="I378" s="27"/>
      <c r="J378" s="28">
        <f>ROUND(F379,2)</f>
        <v>0</v>
      </c>
    </row>
    <row r="379" spans="2:10" ht="38.25" customHeight="1" thickBot="1" x14ac:dyDescent="0.35">
      <c r="B379" s="44" t="s">
        <v>199</v>
      </c>
      <c r="C379" s="3" t="s">
        <v>5</v>
      </c>
      <c r="D379" s="58" t="s">
        <v>320</v>
      </c>
      <c r="E379" s="59"/>
      <c r="F379" s="25"/>
      <c r="G379" s="6">
        <v>5.3</v>
      </c>
      <c r="H379" s="5">
        <f>ROUND(J378*G379,2)</f>
        <v>0</v>
      </c>
      <c r="I379" s="29" t="str">
        <f>IF(ISBLANK('Modelo de oferta económica'!F379),"Es necesario completar el precio de esta partida, introduciendo un valor en la celda en naranja","")</f>
        <v>Es necesario completar el precio de esta partida, introduciendo un valor en la celda en naranja</v>
      </c>
    </row>
    <row r="380" spans="2:10" ht="24.75" customHeight="1" thickBot="1" x14ac:dyDescent="0.35">
      <c r="B380" s="60" t="s">
        <v>318</v>
      </c>
      <c r="C380" s="61"/>
      <c r="D380" s="61"/>
      <c r="E380" s="61"/>
      <c r="F380" s="61"/>
      <c r="G380" s="61"/>
      <c r="H380" s="62"/>
    </row>
    <row r="381" spans="2:10" ht="9.9" customHeight="1" thickBot="1" x14ac:dyDescent="0.35">
      <c r="E381"/>
      <c r="F381" s="11"/>
      <c r="G381"/>
      <c r="H381" s="1"/>
    </row>
    <row r="382" spans="2:10" ht="15.75" customHeight="1" thickBot="1" x14ac:dyDescent="0.35">
      <c r="B382" s="56" t="s">
        <v>1</v>
      </c>
      <c r="C382" s="57"/>
      <c r="D382" s="57"/>
      <c r="E382" s="57"/>
      <c r="F382" s="13" t="s">
        <v>2</v>
      </c>
      <c r="G382" s="2" t="s">
        <v>3</v>
      </c>
      <c r="H382" s="2" t="s">
        <v>4</v>
      </c>
      <c r="I382" s="27"/>
      <c r="J382" s="28">
        <f>ROUND(F383,2)</f>
        <v>0</v>
      </c>
    </row>
    <row r="383" spans="2:10" ht="38.25" customHeight="1" thickBot="1" x14ac:dyDescent="0.35">
      <c r="B383" s="44" t="s">
        <v>200</v>
      </c>
      <c r="C383" s="3" t="s">
        <v>5</v>
      </c>
      <c r="D383" s="58" t="s">
        <v>321</v>
      </c>
      <c r="E383" s="59"/>
      <c r="F383" s="25"/>
      <c r="G383" s="6">
        <v>5.3</v>
      </c>
      <c r="H383" s="5">
        <f>ROUND(J382*G383,2)</f>
        <v>0</v>
      </c>
      <c r="I383" s="29" t="str">
        <f>IF(ISBLANK('Modelo de oferta económica'!F383),"Es necesario completar el precio de esta partida, introduciendo un valor en la celda en naranja","")</f>
        <v>Es necesario completar el precio de esta partida, introduciendo un valor en la celda en naranja</v>
      </c>
    </row>
    <row r="384" spans="2:10" ht="24.75" customHeight="1" thickBot="1" x14ac:dyDescent="0.35">
      <c r="B384" s="60" t="s">
        <v>318</v>
      </c>
      <c r="C384" s="61"/>
      <c r="D384" s="61"/>
      <c r="E384" s="61"/>
      <c r="F384" s="61"/>
      <c r="G384" s="61"/>
      <c r="H384" s="62"/>
    </row>
    <row r="385" spans="2:10" ht="9.9" customHeight="1" thickBot="1" x14ac:dyDescent="0.35">
      <c r="E385"/>
      <c r="F385" s="11"/>
      <c r="G385"/>
      <c r="H385" s="1"/>
    </row>
    <row r="386" spans="2:10" ht="15.75" customHeight="1" thickBot="1" x14ac:dyDescent="0.35">
      <c r="B386" s="56" t="s">
        <v>1</v>
      </c>
      <c r="C386" s="57"/>
      <c r="D386" s="57"/>
      <c r="E386" s="57"/>
      <c r="F386" s="13" t="s">
        <v>2</v>
      </c>
      <c r="G386" s="2" t="s">
        <v>3</v>
      </c>
      <c r="H386" s="2" t="s">
        <v>4</v>
      </c>
      <c r="I386" s="27"/>
      <c r="J386" s="28">
        <f>ROUND(F387,2)</f>
        <v>0</v>
      </c>
    </row>
    <row r="387" spans="2:10" ht="38.25" customHeight="1" thickBot="1" x14ac:dyDescent="0.35">
      <c r="B387" s="44" t="s">
        <v>201</v>
      </c>
      <c r="C387" s="3" t="s">
        <v>5</v>
      </c>
      <c r="D387" s="58" t="s">
        <v>322</v>
      </c>
      <c r="E387" s="59"/>
      <c r="F387" s="25"/>
      <c r="G387" s="6">
        <v>4.9000000000000004</v>
      </c>
      <c r="H387" s="5">
        <f>ROUND(J386*G387,2)</f>
        <v>0</v>
      </c>
      <c r="I387" s="29" t="str">
        <f>IF(ISBLANK('Modelo de oferta económica'!F387),"Es necesario completar el precio de esta partida, introduciendo un valor en la celda en naranja","")</f>
        <v>Es necesario completar el precio de esta partida, introduciendo un valor en la celda en naranja</v>
      </c>
    </row>
    <row r="388" spans="2:10" ht="24.75" customHeight="1" thickBot="1" x14ac:dyDescent="0.35">
      <c r="B388" s="60" t="s">
        <v>318</v>
      </c>
      <c r="C388" s="61"/>
      <c r="D388" s="61"/>
      <c r="E388" s="61"/>
      <c r="F388" s="61"/>
      <c r="G388" s="61"/>
      <c r="H388" s="62"/>
    </row>
    <row r="389" spans="2:10" ht="9.9" customHeight="1" thickBot="1" x14ac:dyDescent="0.35">
      <c r="E389"/>
      <c r="F389" s="11"/>
      <c r="G389"/>
      <c r="H389" s="1"/>
    </row>
    <row r="390" spans="2:10" ht="15.75" customHeight="1" thickBot="1" x14ac:dyDescent="0.35">
      <c r="B390" s="56" t="s">
        <v>1</v>
      </c>
      <c r="C390" s="57"/>
      <c r="D390" s="57"/>
      <c r="E390" s="57"/>
      <c r="F390" s="13" t="s">
        <v>2</v>
      </c>
      <c r="G390" s="2" t="s">
        <v>3</v>
      </c>
      <c r="H390" s="2" t="s">
        <v>4</v>
      </c>
      <c r="I390" s="27"/>
      <c r="J390" s="28">
        <f>ROUND(F391,2)</f>
        <v>0</v>
      </c>
    </row>
    <row r="391" spans="2:10" ht="38.25" customHeight="1" thickBot="1" x14ac:dyDescent="0.35">
      <c r="B391" s="44" t="s">
        <v>202</v>
      </c>
      <c r="C391" s="3" t="s">
        <v>5</v>
      </c>
      <c r="D391" s="58" t="s">
        <v>323</v>
      </c>
      <c r="E391" s="59"/>
      <c r="F391" s="25"/>
      <c r="G391" s="6">
        <v>6.1</v>
      </c>
      <c r="H391" s="5">
        <f>ROUND(J390*G391,2)</f>
        <v>0</v>
      </c>
      <c r="I391" s="29" t="str">
        <f>IF(ISBLANK('Modelo de oferta económica'!F391),"Es necesario completar el precio de esta partida, introduciendo un valor en la celda en naranja","")</f>
        <v>Es necesario completar el precio de esta partida, introduciendo un valor en la celda en naranja</v>
      </c>
    </row>
    <row r="392" spans="2:10" ht="24.75" customHeight="1" thickBot="1" x14ac:dyDescent="0.35">
      <c r="B392" s="60" t="s">
        <v>318</v>
      </c>
      <c r="C392" s="61"/>
      <c r="D392" s="61"/>
      <c r="E392" s="61"/>
      <c r="F392" s="61"/>
      <c r="G392" s="61"/>
      <c r="H392" s="62"/>
    </row>
    <row r="393" spans="2:10" ht="9.9" customHeight="1" thickBot="1" x14ac:dyDescent="0.35">
      <c r="E393"/>
      <c r="F393" s="11"/>
      <c r="G393"/>
      <c r="H393" s="1"/>
    </row>
    <row r="394" spans="2:10" ht="15.75" customHeight="1" thickBot="1" x14ac:dyDescent="0.35">
      <c r="B394" s="56" t="s">
        <v>1</v>
      </c>
      <c r="C394" s="57"/>
      <c r="D394" s="57"/>
      <c r="E394" s="57"/>
      <c r="F394" s="13" t="s">
        <v>2</v>
      </c>
      <c r="G394" s="2" t="s">
        <v>3</v>
      </c>
      <c r="H394" s="2" t="s">
        <v>4</v>
      </c>
      <c r="I394" s="27"/>
      <c r="J394" s="28">
        <f>ROUND(F395,2)</f>
        <v>0</v>
      </c>
    </row>
    <row r="395" spans="2:10" ht="38.25" customHeight="1" thickBot="1" x14ac:dyDescent="0.35">
      <c r="B395" s="44" t="s">
        <v>203</v>
      </c>
      <c r="C395" s="3" t="s">
        <v>5</v>
      </c>
      <c r="D395" s="58" t="s">
        <v>324</v>
      </c>
      <c r="E395" s="59"/>
      <c r="F395" s="25"/>
      <c r="G395" s="6">
        <v>3.3</v>
      </c>
      <c r="H395" s="5">
        <f>ROUND(J394*G395,2)</f>
        <v>0</v>
      </c>
      <c r="I395" s="29" t="str">
        <f>IF(ISBLANK('Modelo de oferta económica'!F395),"Es necesario completar el precio de esta partida, introduciendo un valor en la celda en naranja","")</f>
        <v>Es necesario completar el precio de esta partida, introduciendo un valor en la celda en naranja</v>
      </c>
    </row>
    <row r="396" spans="2:10" ht="24.75" customHeight="1" thickBot="1" x14ac:dyDescent="0.35">
      <c r="B396" s="60" t="s">
        <v>318</v>
      </c>
      <c r="C396" s="61"/>
      <c r="D396" s="61"/>
      <c r="E396" s="61"/>
      <c r="F396" s="61"/>
      <c r="G396" s="61"/>
      <c r="H396" s="62"/>
    </row>
    <row r="397" spans="2:10" ht="9.9" customHeight="1" thickBot="1" x14ac:dyDescent="0.35">
      <c r="E397"/>
      <c r="F397" s="11"/>
      <c r="G397"/>
      <c r="H397" s="1"/>
    </row>
    <row r="398" spans="2:10" ht="15.75" customHeight="1" thickBot="1" x14ac:dyDescent="0.35">
      <c r="B398" s="56" t="s">
        <v>1</v>
      </c>
      <c r="C398" s="57"/>
      <c r="D398" s="57"/>
      <c r="E398" s="57"/>
      <c r="F398" s="13" t="s">
        <v>2</v>
      </c>
      <c r="G398" s="2" t="s">
        <v>3</v>
      </c>
      <c r="H398" s="2" t="s">
        <v>4</v>
      </c>
      <c r="I398" s="27"/>
      <c r="J398" s="28">
        <f>ROUND(F399,2)</f>
        <v>0</v>
      </c>
    </row>
    <row r="399" spans="2:10" ht="38.25" customHeight="1" thickBot="1" x14ac:dyDescent="0.35">
      <c r="B399" s="44" t="s">
        <v>204</v>
      </c>
      <c r="C399" s="3" t="s">
        <v>5</v>
      </c>
      <c r="D399" s="58" t="s">
        <v>325</v>
      </c>
      <c r="E399" s="59"/>
      <c r="F399" s="25"/>
      <c r="G399" s="6">
        <v>4.3</v>
      </c>
      <c r="H399" s="5">
        <f>ROUND(J398*G399,2)</f>
        <v>0</v>
      </c>
      <c r="I399" s="29" t="str">
        <f>IF(ISBLANK('Modelo de oferta económica'!F399),"Es necesario completar el precio de esta partida, introduciendo un valor en la celda en naranja","")</f>
        <v>Es necesario completar el precio de esta partida, introduciendo un valor en la celda en naranja</v>
      </c>
    </row>
    <row r="400" spans="2:10" ht="24.75" customHeight="1" thickBot="1" x14ac:dyDescent="0.35">
      <c r="B400" s="60" t="s">
        <v>318</v>
      </c>
      <c r="C400" s="61"/>
      <c r="D400" s="61"/>
      <c r="E400" s="61"/>
      <c r="F400" s="61"/>
      <c r="G400" s="61"/>
      <c r="H400" s="62"/>
    </row>
    <row r="401" spans="2:10" ht="9.9" customHeight="1" thickBot="1" x14ac:dyDescent="0.35">
      <c r="E401"/>
      <c r="F401" s="11"/>
      <c r="G401"/>
      <c r="H401" s="1"/>
    </row>
    <row r="402" spans="2:10" ht="15.75" customHeight="1" thickBot="1" x14ac:dyDescent="0.35">
      <c r="B402" s="56" t="s">
        <v>1</v>
      </c>
      <c r="C402" s="57"/>
      <c r="D402" s="57"/>
      <c r="E402" s="57"/>
      <c r="F402" s="13" t="s">
        <v>2</v>
      </c>
      <c r="G402" s="2" t="s">
        <v>3</v>
      </c>
      <c r="H402" s="2" t="s">
        <v>4</v>
      </c>
      <c r="I402" s="27"/>
      <c r="J402" s="28">
        <f>ROUND(F403,2)</f>
        <v>0</v>
      </c>
    </row>
    <row r="403" spans="2:10" ht="38.25" customHeight="1" thickBot="1" x14ac:dyDescent="0.35">
      <c r="B403" s="44" t="s">
        <v>205</v>
      </c>
      <c r="C403" s="3" t="s">
        <v>5</v>
      </c>
      <c r="D403" s="58" t="s">
        <v>326</v>
      </c>
      <c r="E403" s="59"/>
      <c r="F403" s="25"/>
      <c r="G403" s="6">
        <v>33.9</v>
      </c>
      <c r="H403" s="5">
        <f>ROUND(J402*G403,2)</f>
        <v>0</v>
      </c>
      <c r="I403" s="29" t="str">
        <f>IF(ISBLANK('Modelo de oferta económica'!F403),"Es necesario completar el precio de esta partida, introduciendo un valor en la celda en naranja","")</f>
        <v>Es necesario completar el precio de esta partida, introduciendo un valor en la celda en naranja</v>
      </c>
    </row>
    <row r="404" spans="2:10" ht="24.75" customHeight="1" thickBot="1" x14ac:dyDescent="0.35">
      <c r="B404" s="60" t="s">
        <v>318</v>
      </c>
      <c r="C404" s="61"/>
      <c r="D404" s="61"/>
      <c r="E404" s="61"/>
      <c r="F404" s="61"/>
      <c r="G404" s="61"/>
      <c r="H404" s="62"/>
    </row>
    <row r="405" spans="2:10" ht="9.9" customHeight="1" thickBot="1" x14ac:dyDescent="0.35">
      <c r="E405"/>
      <c r="F405" s="11"/>
      <c r="G405"/>
      <c r="H405" s="1"/>
    </row>
    <row r="406" spans="2:10" ht="15.75" customHeight="1" thickBot="1" x14ac:dyDescent="0.35">
      <c r="B406" s="56" t="s">
        <v>1</v>
      </c>
      <c r="C406" s="57"/>
      <c r="D406" s="57"/>
      <c r="E406" s="57"/>
      <c r="F406" s="13" t="s">
        <v>2</v>
      </c>
      <c r="G406" s="2" t="s">
        <v>3</v>
      </c>
      <c r="H406" s="2" t="s">
        <v>4</v>
      </c>
      <c r="I406" s="27"/>
      <c r="J406" s="28">
        <f>ROUND(F407,2)</f>
        <v>0</v>
      </c>
    </row>
    <row r="407" spans="2:10" ht="38.25" customHeight="1" thickBot="1" x14ac:dyDescent="0.35">
      <c r="B407" s="44" t="s">
        <v>206</v>
      </c>
      <c r="C407" s="3" t="s">
        <v>6</v>
      </c>
      <c r="D407" s="58" t="s">
        <v>327</v>
      </c>
      <c r="E407" s="59"/>
      <c r="F407" s="25"/>
      <c r="G407" s="6">
        <v>1</v>
      </c>
      <c r="H407" s="5">
        <f>ROUND(J406*G407,2)</f>
        <v>0</v>
      </c>
      <c r="I407" s="29" t="str">
        <f>IF(ISBLANK('Modelo de oferta económica'!F407),"Es necesario completar el precio de esta partida, introduciendo un valor en la celda en naranja","")</f>
        <v>Es necesario completar el precio de esta partida, introduciendo un valor en la celda en naranja</v>
      </c>
    </row>
    <row r="408" spans="2:10" ht="24.75" customHeight="1" thickBot="1" x14ac:dyDescent="0.35">
      <c r="B408" s="60" t="s">
        <v>318</v>
      </c>
      <c r="C408" s="61"/>
      <c r="D408" s="61"/>
      <c r="E408" s="61"/>
      <c r="F408" s="61"/>
      <c r="G408" s="61"/>
      <c r="H408" s="62"/>
    </row>
    <row r="409" spans="2:10" ht="9.9" customHeight="1" thickBot="1" x14ac:dyDescent="0.35">
      <c r="E409"/>
      <c r="F409" s="11"/>
      <c r="G409"/>
      <c r="H409" s="1"/>
    </row>
    <row r="410" spans="2:10" ht="15.75" customHeight="1" thickBot="1" x14ac:dyDescent="0.35">
      <c r="B410" s="56" t="s">
        <v>1</v>
      </c>
      <c r="C410" s="57"/>
      <c r="D410" s="57"/>
      <c r="E410" s="57"/>
      <c r="F410" s="13" t="s">
        <v>2</v>
      </c>
      <c r="G410" s="2" t="s">
        <v>3</v>
      </c>
      <c r="H410" s="2" t="s">
        <v>4</v>
      </c>
      <c r="I410" s="27"/>
      <c r="J410" s="28">
        <f>ROUND(F411,2)</f>
        <v>0</v>
      </c>
    </row>
    <row r="411" spans="2:10" ht="38.25" customHeight="1" thickBot="1" x14ac:dyDescent="0.35">
      <c r="B411" s="44" t="s">
        <v>207</v>
      </c>
      <c r="C411" s="3" t="s">
        <v>5</v>
      </c>
      <c r="D411" s="58" t="s">
        <v>328</v>
      </c>
      <c r="E411" s="59"/>
      <c r="F411" s="25"/>
      <c r="G411" s="6">
        <v>7.1</v>
      </c>
      <c r="H411" s="5">
        <f>ROUND(J410*G411,2)</f>
        <v>0</v>
      </c>
      <c r="I411" s="29" t="str">
        <f>IF(ISBLANK('Modelo de oferta económica'!F411),"Es necesario completar el precio de esta partida, introduciendo un valor en la celda en naranja","")</f>
        <v>Es necesario completar el precio de esta partida, introduciendo un valor en la celda en naranja</v>
      </c>
    </row>
    <row r="412" spans="2:10" ht="24.75" customHeight="1" thickBot="1" x14ac:dyDescent="0.35">
      <c r="B412" s="60" t="s">
        <v>318</v>
      </c>
      <c r="C412" s="61"/>
      <c r="D412" s="61"/>
      <c r="E412" s="61"/>
      <c r="F412" s="61"/>
      <c r="G412" s="61"/>
      <c r="H412" s="62"/>
    </row>
    <row r="413" spans="2:10" ht="9.9" customHeight="1" thickBot="1" x14ac:dyDescent="0.35">
      <c r="E413"/>
      <c r="F413" s="11"/>
      <c r="G413"/>
      <c r="H413" s="1"/>
    </row>
    <row r="414" spans="2:10" ht="15.75" customHeight="1" thickBot="1" x14ac:dyDescent="0.35">
      <c r="B414" s="56" t="s">
        <v>1</v>
      </c>
      <c r="C414" s="57"/>
      <c r="D414" s="57"/>
      <c r="E414" s="57"/>
      <c r="F414" s="13" t="s">
        <v>2</v>
      </c>
      <c r="G414" s="2" t="s">
        <v>3</v>
      </c>
      <c r="H414" s="2" t="s">
        <v>4</v>
      </c>
      <c r="I414" s="27"/>
      <c r="J414" s="28">
        <f>ROUND(F415,2)</f>
        <v>0</v>
      </c>
    </row>
    <row r="415" spans="2:10" ht="38.25" customHeight="1" thickBot="1" x14ac:dyDescent="0.35">
      <c r="B415" s="44" t="s">
        <v>208</v>
      </c>
      <c r="C415" s="3" t="s">
        <v>5</v>
      </c>
      <c r="D415" s="58" t="s">
        <v>329</v>
      </c>
      <c r="E415" s="59"/>
      <c r="F415" s="25"/>
      <c r="G415" s="6">
        <v>7.1</v>
      </c>
      <c r="H415" s="5">
        <f>ROUND(J414*G415,2)</f>
        <v>0</v>
      </c>
      <c r="I415" s="29" t="str">
        <f>IF(ISBLANK('Modelo de oferta económica'!F415),"Es necesario completar el precio de esta partida, introduciendo un valor en la celda en naranja","")</f>
        <v>Es necesario completar el precio de esta partida, introduciendo un valor en la celda en naranja</v>
      </c>
    </row>
    <row r="416" spans="2:10" ht="24.75" customHeight="1" thickBot="1" x14ac:dyDescent="0.35">
      <c r="B416" s="60" t="s">
        <v>318</v>
      </c>
      <c r="C416" s="61"/>
      <c r="D416" s="61"/>
      <c r="E416" s="61"/>
      <c r="F416" s="61"/>
      <c r="G416" s="61"/>
      <c r="H416" s="62"/>
    </row>
    <row r="417" spans="2:10" ht="9.9" customHeight="1" thickBot="1" x14ac:dyDescent="0.35">
      <c r="E417"/>
      <c r="F417" s="11"/>
      <c r="G417"/>
      <c r="H417" s="1"/>
    </row>
    <row r="418" spans="2:10" ht="15.75" customHeight="1" thickBot="1" x14ac:dyDescent="0.35">
      <c r="B418" s="56" t="s">
        <v>1</v>
      </c>
      <c r="C418" s="57"/>
      <c r="D418" s="57"/>
      <c r="E418" s="57"/>
      <c r="F418" s="13" t="s">
        <v>2</v>
      </c>
      <c r="G418" s="2" t="s">
        <v>3</v>
      </c>
      <c r="H418" s="2" t="s">
        <v>4</v>
      </c>
      <c r="I418" s="27"/>
      <c r="J418" s="28">
        <f>ROUND(F419,2)</f>
        <v>0</v>
      </c>
    </row>
    <row r="419" spans="2:10" ht="38.25" customHeight="1" thickBot="1" x14ac:dyDescent="0.35">
      <c r="B419" s="44" t="s">
        <v>209</v>
      </c>
      <c r="C419" s="3" t="s">
        <v>6</v>
      </c>
      <c r="D419" s="58" t="s">
        <v>330</v>
      </c>
      <c r="E419" s="59"/>
      <c r="F419" s="25"/>
      <c r="G419" s="6">
        <v>1</v>
      </c>
      <c r="H419" s="5">
        <f>ROUND(J418*G419,2)</f>
        <v>0</v>
      </c>
      <c r="I419" s="29" t="str">
        <f>IF(ISBLANK('Modelo de oferta económica'!F419),"Es necesario completar el precio de esta partida, introduciendo un valor en la celda en naranja","")</f>
        <v>Es necesario completar el precio de esta partida, introduciendo un valor en la celda en naranja</v>
      </c>
    </row>
    <row r="420" spans="2:10" ht="24.75" customHeight="1" thickBot="1" x14ac:dyDescent="0.35">
      <c r="B420" s="60" t="s">
        <v>318</v>
      </c>
      <c r="C420" s="61"/>
      <c r="D420" s="61"/>
      <c r="E420" s="61"/>
      <c r="F420" s="61"/>
      <c r="G420" s="61"/>
      <c r="H420" s="62"/>
    </row>
    <row r="421" spans="2:10" ht="9.9" customHeight="1" thickBot="1" x14ac:dyDescent="0.35">
      <c r="E421"/>
      <c r="F421" s="11"/>
      <c r="G421"/>
      <c r="H421" s="1"/>
    </row>
    <row r="422" spans="2:10" ht="15.75" customHeight="1" thickBot="1" x14ac:dyDescent="0.35">
      <c r="B422" s="56" t="s">
        <v>1</v>
      </c>
      <c r="C422" s="57"/>
      <c r="D422" s="57"/>
      <c r="E422" s="57"/>
      <c r="F422" s="13" t="s">
        <v>2</v>
      </c>
      <c r="G422" s="2" t="s">
        <v>3</v>
      </c>
      <c r="H422" s="2" t="s">
        <v>4</v>
      </c>
      <c r="I422" s="27"/>
      <c r="J422" s="28">
        <f>ROUND(F423,2)</f>
        <v>0</v>
      </c>
    </row>
    <row r="423" spans="2:10" ht="38.25" customHeight="1" thickBot="1" x14ac:dyDescent="0.35">
      <c r="B423" s="44" t="s">
        <v>210</v>
      </c>
      <c r="C423" s="3" t="s">
        <v>5</v>
      </c>
      <c r="D423" s="58" t="s">
        <v>326</v>
      </c>
      <c r="E423" s="59"/>
      <c r="F423" s="25"/>
      <c r="G423" s="6">
        <v>4.4000000000000004</v>
      </c>
      <c r="H423" s="5">
        <f>ROUND(J422*G423,2)</f>
        <v>0</v>
      </c>
      <c r="I423" s="29" t="str">
        <f>IF(ISBLANK('Modelo de oferta económica'!F423),"Es necesario completar el precio de esta partida, introduciendo un valor en la celda en naranja","")</f>
        <v>Es necesario completar el precio de esta partida, introduciendo un valor en la celda en naranja</v>
      </c>
    </row>
    <row r="424" spans="2:10" ht="24.75" customHeight="1" thickBot="1" x14ac:dyDescent="0.35">
      <c r="B424" s="60" t="s">
        <v>318</v>
      </c>
      <c r="C424" s="61"/>
      <c r="D424" s="61"/>
      <c r="E424" s="61"/>
      <c r="F424" s="61"/>
      <c r="G424" s="61"/>
      <c r="H424" s="62"/>
    </row>
    <row r="425" spans="2:10" ht="9.9" customHeight="1" thickBot="1" x14ac:dyDescent="0.35">
      <c r="E425"/>
      <c r="F425" s="11"/>
      <c r="G425"/>
      <c r="H425" s="1"/>
    </row>
    <row r="426" spans="2:10" ht="15.75" customHeight="1" thickBot="1" x14ac:dyDescent="0.35">
      <c r="B426" s="56" t="s">
        <v>1</v>
      </c>
      <c r="C426" s="57"/>
      <c r="D426" s="57"/>
      <c r="E426" s="57"/>
      <c r="F426" s="13" t="s">
        <v>2</v>
      </c>
      <c r="G426" s="2" t="s">
        <v>3</v>
      </c>
      <c r="H426" s="2" t="s">
        <v>4</v>
      </c>
      <c r="I426" s="27"/>
      <c r="J426" s="28">
        <f>ROUND(F427,2)</f>
        <v>0</v>
      </c>
    </row>
    <row r="427" spans="2:10" ht="38.25" customHeight="1" thickBot="1" x14ac:dyDescent="0.35">
      <c r="B427" s="44" t="s">
        <v>211</v>
      </c>
      <c r="C427" s="3" t="s">
        <v>5</v>
      </c>
      <c r="D427" s="58" t="s">
        <v>331</v>
      </c>
      <c r="E427" s="59"/>
      <c r="F427" s="25"/>
      <c r="G427" s="6">
        <v>4.0999999999999996</v>
      </c>
      <c r="H427" s="5">
        <f>ROUND(J426*G427,2)</f>
        <v>0</v>
      </c>
      <c r="I427" s="29" t="str">
        <f>IF(ISBLANK('Modelo de oferta económica'!F427),"Es necesario completar el precio de esta partida, introduciendo un valor en la celda en naranja","")</f>
        <v>Es necesario completar el precio de esta partida, introduciendo un valor en la celda en naranja</v>
      </c>
    </row>
    <row r="428" spans="2:10" ht="24.75" customHeight="1" thickBot="1" x14ac:dyDescent="0.35">
      <c r="B428" s="60" t="s">
        <v>318</v>
      </c>
      <c r="C428" s="61"/>
      <c r="D428" s="61"/>
      <c r="E428" s="61"/>
      <c r="F428" s="61"/>
      <c r="G428" s="61"/>
      <c r="H428" s="62"/>
    </row>
    <row r="429" spans="2:10" ht="9.9" customHeight="1" thickBot="1" x14ac:dyDescent="0.35">
      <c r="E429"/>
      <c r="F429" s="11"/>
      <c r="G429"/>
      <c r="H429" s="1"/>
    </row>
    <row r="430" spans="2:10" ht="15.75" customHeight="1" thickBot="1" x14ac:dyDescent="0.35">
      <c r="B430" s="56" t="s">
        <v>1</v>
      </c>
      <c r="C430" s="57"/>
      <c r="D430" s="57"/>
      <c r="E430" s="57"/>
      <c r="F430" s="13" t="s">
        <v>2</v>
      </c>
      <c r="G430" s="2" t="s">
        <v>3</v>
      </c>
      <c r="H430" s="2" t="s">
        <v>4</v>
      </c>
      <c r="I430" s="27"/>
      <c r="J430" s="28">
        <f>ROUND(F431,2)</f>
        <v>0</v>
      </c>
    </row>
    <row r="431" spans="2:10" ht="38.25" customHeight="1" thickBot="1" x14ac:dyDescent="0.35">
      <c r="B431" s="44" t="s">
        <v>212</v>
      </c>
      <c r="C431" s="3" t="s">
        <v>5</v>
      </c>
      <c r="D431" s="58" t="s">
        <v>326</v>
      </c>
      <c r="E431" s="59"/>
      <c r="F431" s="25"/>
      <c r="G431" s="6">
        <v>7.6</v>
      </c>
      <c r="H431" s="5">
        <f>ROUND(J430*G431,2)</f>
        <v>0</v>
      </c>
      <c r="I431" s="29" t="str">
        <f>IF(ISBLANK('Modelo de oferta económica'!F431),"Es necesario completar el precio de esta partida, introduciendo un valor en la celda en naranja","")</f>
        <v>Es necesario completar el precio de esta partida, introduciendo un valor en la celda en naranja</v>
      </c>
    </row>
    <row r="432" spans="2:10" ht="24.75" customHeight="1" thickBot="1" x14ac:dyDescent="0.35">
      <c r="B432" s="60" t="s">
        <v>318</v>
      </c>
      <c r="C432" s="61"/>
      <c r="D432" s="61"/>
      <c r="E432" s="61"/>
      <c r="F432" s="61"/>
      <c r="G432" s="61"/>
      <c r="H432" s="62"/>
    </row>
    <row r="433" spans="2:10" ht="9.9" customHeight="1" thickBot="1" x14ac:dyDescent="0.35">
      <c r="E433"/>
      <c r="F433" s="11"/>
      <c r="G433"/>
      <c r="H433" s="1"/>
    </row>
    <row r="434" spans="2:10" ht="15.75" customHeight="1" thickBot="1" x14ac:dyDescent="0.35">
      <c r="B434" s="56" t="s">
        <v>1</v>
      </c>
      <c r="C434" s="57"/>
      <c r="D434" s="57"/>
      <c r="E434" s="57"/>
      <c r="F434" s="13" t="s">
        <v>2</v>
      </c>
      <c r="G434" s="2" t="s">
        <v>3</v>
      </c>
      <c r="H434" s="2" t="s">
        <v>4</v>
      </c>
      <c r="I434" s="27"/>
      <c r="J434" s="28">
        <f>ROUND(F435,2)</f>
        <v>0</v>
      </c>
    </row>
    <row r="435" spans="2:10" ht="38.25" customHeight="1" thickBot="1" x14ac:dyDescent="0.35">
      <c r="B435" s="44" t="s">
        <v>213</v>
      </c>
      <c r="C435" s="3" t="s">
        <v>5</v>
      </c>
      <c r="D435" s="58" t="s">
        <v>326</v>
      </c>
      <c r="E435" s="59"/>
      <c r="F435" s="25"/>
      <c r="G435" s="6">
        <v>11.4</v>
      </c>
      <c r="H435" s="5">
        <f>ROUND(J434*G435,2)</f>
        <v>0</v>
      </c>
      <c r="I435" s="29" t="str">
        <f>IF(ISBLANK('Modelo de oferta económica'!F435),"Es necesario completar el precio de esta partida, introduciendo un valor en la celda en naranja","")</f>
        <v>Es necesario completar el precio de esta partida, introduciendo un valor en la celda en naranja</v>
      </c>
    </row>
    <row r="436" spans="2:10" ht="24.75" customHeight="1" thickBot="1" x14ac:dyDescent="0.35">
      <c r="B436" s="60" t="s">
        <v>318</v>
      </c>
      <c r="C436" s="61"/>
      <c r="D436" s="61"/>
      <c r="E436" s="61"/>
      <c r="F436" s="61"/>
      <c r="G436" s="61"/>
      <c r="H436" s="62"/>
    </row>
    <row r="437" spans="2:10" ht="9.9" customHeight="1" thickBot="1" x14ac:dyDescent="0.35">
      <c r="E437"/>
      <c r="F437" s="11"/>
      <c r="G437"/>
      <c r="H437" s="1"/>
    </row>
    <row r="438" spans="2:10" ht="15.75" customHeight="1" thickBot="1" x14ac:dyDescent="0.35">
      <c r="B438" s="56" t="s">
        <v>1</v>
      </c>
      <c r="C438" s="57"/>
      <c r="D438" s="57"/>
      <c r="E438" s="57"/>
      <c r="F438" s="13" t="s">
        <v>2</v>
      </c>
      <c r="G438" s="2" t="s">
        <v>3</v>
      </c>
      <c r="H438" s="2" t="s">
        <v>4</v>
      </c>
      <c r="I438" s="27"/>
      <c r="J438" s="28">
        <f>ROUND(F439,2)</f>
        <v>0</v>
      </c>
    </row>
    <row r="439" spans="2:10" ht="38.25" customHeight="1" thickBot="1" x14ac:dyDescent="0.35">
      <c r="B439" s="44" t="s">
        <v>214</v>
      </c>
      <c r="C439" s="3" t="s">
        <v>5</v>
      </c>
      <c r="D439" s="58" t="s">
        <v>332</v>
      </c>
      <c r="E439" s="59"/>
      <c r="F439" s="25"/>
      <c r="G439" s="6">
        <v>2.6</v>
      </c>
      <c r="H439" s="5">
        <f>ROUND(J438*G439,2)</f>
        <v>0</v>
      </c>
      <c r="I439" s="29" t="str">
        <f>IF(ISBLANK('Modelo de oferta económica'!F439),"Es necesario completar el precio de esta partida, introduciendo un valor en la celda en naranja","")</f>
        <v>Es necesario completar el precio de esta partida, introduciendo un valor en la celda en naranja</v>
      </c>
    </row>
    <row r="440" spans="2:10" ht="24.75" customHeight="1" thickBot="1" x14ac:dyDescent="0.35">
      <c r="B440" s="60" t="s">
        <v>318</v>
      </c>
      <c r="C440" s="61"/>
      <c r="D440" s="61"/>
      <c r="E440" s="61"/>
      <c r="F440" s="61"/>
      <c r="G440" s="61"/>
      <c r="H440" s="62"/>
    </row>
    <row r="441" spans="2:10" ht="9.9" customHeight="1" thickBot="1" x14ac:dyDescent="0.35">
      <c r="E441"/>
      <c r="F441" s="11"/>
      <c r="G441"/>
      <c r="H441" s="1"/>
    </row>
    <row r="442" spans="2:10" ht="15.75" customHeight="1" thickBot="1" x14ac:dyDescent="0.35">
      <c r="B442" s="56" t="s">
        <v>1</v>
      </c>
      <c r="C442" s="57"/>
      <c r="D442" s="57"/>
      <c r="E442" s="57"/>
      <c r="F442" s="13" t="s">
        <v>2</v>
      </c>
      <c r="G442" s="2" t="s">
        <v>3</v>
      </c>
      <c r="H442" s="2" t="s">
        <v>4</v>
      </c>
      <c r="I442" s="27"/>
      <c r="J442" s="28">
        <f>ROUND(F443,2)</f>
        <v>0</v>
      </c>
    </row>
    <row r="443" spans="2:10" ht="38.25" customHeight="1" thickBot="1" x14ac:dyDescent="0.35">
      <c r="B443" s="44" t="s">
        <v>215</v>
      </c>
      <c r="C443" s="3" t="s">
        <v>6</v>
      </c>
      <c r="D443" s="58" t="s">
        <v>333</v>
      </c>
      <c r="E443" s="59"/>
      <c r="F443" s="25"/>
      <c r="G443" s="6">
        <v>1</v>
      </c>
      <c r="H443" s="5">
        <f>ROUND(J442*G443,2)</f>
        <v>0</v>
      </c>
      <c r="I443" s="29" t="str">
        <f>IF(ISBLANK('Modelo de oferta económica'!F443),"Es necesario completar el precio de esta partida, introduciendo un valor en la celda en naranja","")</f>
        <v>Es necesario completar el precio de esta partida, introduciendo un valor en la celda en naranja</v>
      </c>
    </row>
    <row r="444" spans="2:10" ht="24.75" customHeight="1" thickBot="1" x14ac:dyDescent="0.35">
      <c r="B444" s="60" t="s">
        <v>318</v>
      </c>
      <c r="C444" s="61"/>
      <c r="D444" s="61"/>
      <c r="E444" s="61"/>
      <c r="F444" s="61"/>
      <c r="G444" s="61"/>
      <c r="H444" s="62"/>
    </row>
    <row r="445" spans="2:10" ht="9.9" customHeight="1" thickBot="1" x14ac:dyDescent="0.35">
      <c r="E445"/>
      <c r="F445" s="11"/>
      <c r="G445"/>
      <c r="H445" s="1"/>
    </row>
    <row r="446" spans="2:10" ht="15.75" customHeight="1" thickBot="1" x14ac:dyDescent="0.35">
      <c r="B446" s="56" t="s">
        <v>1</v>
      </c>
      <c r="C446" s="57"/>
      <c r="D446" s="57"/>
      <c r="E446" s="57"/>
      <c r="F446" s="13" t="s">
        <v>2</v>
      </c>
      <c r="G446" s="2" t="s">
        <v>3</v>
      </c>
      <c r="H446" s="2" t="s">
        <v>4</v>
      </c>
      <c r="I446" s="27"/>
      <c r="J446" s="28">
        <f>ROUND(F447,2)</f>
        <v>0</v>
      </c>
    </row>
    <row r="447" spans="2:10" ht="38.25" customHeight="1" thickBot="1" x14ac:dyDescent="0.35">
      <c r="B447" s="44" t="s">
        <v>216</v>
      </c>
      <c r="C447" s="3" t="s">
        <v>6</v>
      </c>
      <c r="D447" s="58" t="s">
        <v>334</v>
      </c>
      <c r="E447" s="59"/>
      <c r="F447" s="25"/>
      <c r="G447" s="6">
        <v>1</v>
      </c>
      <c r="H447" s="5">
        <f>ROUND(J446*G447,2)</f>
        <v>0</v>
      </c>
      <c r="I447" s="29" t="str">
        <f>IF(ISBLANK('Modelo de oferta económica'!F447),"Es necesario completar el precio de esta partida, introduciendo un valor en la celda en naranja","")</f>
        <v>Es necesario completar el precio de esta partida, introduciendo un valor en la celda en naranja</v>
      </c>
    </row>
    <row r="448" spans="2:10" ht="24.75" customHeight="1" thickBot="1" x14ac:dyDescent="0.35">
      <c r="B448" s="60" t="s">
        <v>318</v>
      </c>
      <c r="C448" s="61"/>
      <c r="D448" s="61"/>
      <c r="E448" s="61"/>
      <c r="F448" s="61"/>
      <c r="G448" s="61"/>
      <c r="H448" s="62"/>
    </row>
    <row r="449" spans="2:10" ht="9.9" customHeight="1" thickBot="1" x14ac:dyDescent="0.35">
      <c r="E449"/>
      <c r="F449" s="11"/>
      <c r="G449"/>
      <c r="H449" s="1"/>
    </row>
    <row r="450" spans="2:10" ht="15.75" customHeight="1" thickBot="1" x14ac:dyDescent="0.35">
      <c r="B450" s="56" t="s">
        <v>1</v>
      </c>
      <c r="C450" s="57"/>
      <c r="D450" s="57"/>
      <c r="E450" s="57"/>
      <c r="F450" s="13" t="s">
        <v>2</v>
      </c>
      <c r="G450" s="2" t="s">
        <v>3</v>
      </c>
      <c r="H450" s="2" t="s">
        <v>4</v>
      </c>
      <c r="I450" s="27"/>
      <c r="J450" s="28">
        <f>ROUND(F451,2)</f>
        <v>0</v>
      </c>
    </row>
    <row r="451" spans="2:10" ht="27.75" customHeight="1" thickBot="1" x14ac:dyDescent="0.35">
      <c r="B451" s="44" t="s">
        <v>217</v>
      </c>
      <c r="C451" s="3" t="s">
        <v>6</v>
      </c>
      <c r="D451" s="58" t="s">
        <v>335</v>
      </c>
      <c r="E451" s="59"/>
      <c r="F451" s="25"/>
      <c r="G451" s="6">
        <v>1</v>
      </c>
      <c r="H451" s="5">
        <f>ROUND(J450*G451,2)</f>
        <v>0</v>
      </c>
      <c r="I451" s="29" t="str">
        <f>IF(ISBLANK('Modelo de oferta económica'!F451),"Es necesario completar el precio de esta partida, introduciendo un valor en la celda en naranja","")</f>
        <v>Es necesario completar el precio de esta partida, introduciendo un valor en la celda en naranja</v>
      </c>
    </row>
    <row r="452" spans="2:10" ht="24.75" customHeight="1" thickBot="1" x14ac:dyDescent="0.35">
      <c r="B452" s="60" t="s">
        <v>318</v>
      </c>
      <c r="C452" s="61"/>
      <c r="D452" s="61"/>
      <c r="E452" s="61"/>
      <c r="F452" s="61"/>
      <c r="G452" s="61"/>
      <c r="H452" s="62"/>
    </row>
    <row r="453" spans="2:10" ht="9.9" customHeight="1" thickBot="1" x14ac:dyDescent="0.35">
      <c r="E453"/>
      <c r="F453" s="11"/>
      <c r="G453"/>
      <c r="H453" s="1"/>
    </row>
    <row r="454" spans="2:10" ht="15.75" customHeight="1" thickBot="1" x14ac:dyDescent="0.35">
      <c r="B454" s="56" t="s">
        <v>1</v>
      </c>
      <c r="C454" s="57"/>
      <c r="D454" s="57"/>
      <c r="E454" s="57"/>
      <c r="F454" s="13" t="s">
        <v>2</v>
      </c>
      <c r="G454" s="2" t="s">
        <v>3</v>
      </c>
      <c r="H454" s="2" t="s">
        <v>4</v>
      </c>
      <c r="I454" s="27"/>
      <c r="J454" s="28">
        <f>ROUND(F455,2)</f>
        <v>0</v>
      </c>
    </row>
    <row r="455" spans="2:10" ht="38.25" customHeight="1" thickBot="1" x14ac:dyDescent="0.35">
      <c r="B455" s="44" t="s">
        <v>218</v>
      </c>
      <c r="C455" s="3" t="s">
        <v>5</v>
      </c>
      <c r="D455" s="58" t="s">
        <v>336</v>
      </c>
      <c r="E455" s="59"/>
      <c r="F455" s="25"/>
      <c r="G455" s="6">
        <v>2.2999999999999998</v>
      </c>
      <c r="H455" s="5">
        <f>ROUND(J454*G455,2)</f>
        <v>0</v>
      </c>
      <c r="I455" s="29" t="str">
        <f>IF(ISBLANK('Modelo de oferta económica'!F455),"Es necesario completar el precio de esta partida, introduciendo un valor en la celda en naranja","")</f>
        <v>Es necesario completar el precio de esta partida, introduciendo un valor en la celda en naranja</v>
      </c>
    </row>
    <row r="456" spans="2:10" ht="24.75" customHeight="1" thickBot="1" x14ac:dyDescent="0.35">
      <c r="B456" s="60" t="s">
        <v>318</v>
      </c>
      <c r="C456" s="61"/>
      <c r="D456" s="61"/>
      <c r="E456" s="61"/>
      <c r="F456" s="61"/>
      <c r="G456" s="61"/>
      <c r="H456" s="62"/>
    </row>
    <row r="457" spans="2:10" ht="9.9" customHeight="1" thickBot="1" x14ac:dyDescent="0.35">
      <c r="E457"/>
      <c r="F457" s="11"/>
      <c r="G457"/>
      <c r="H457" s="1"/>
    </row>
    <row r="458" spans="2:10" ht="15.75" customHeight="1" thickBot="1" x14ac:dyDescent="0.35">
      <c r="B458" s="56" t="s">
        <v>1</v>
      </c>
      <c r="C458" s="57"/>
      <c r="D458" s="57"/>
      <c r="E458" s="57"/>
      <c r="F458" s="13" t="s">
        <v>2</v>
      </c>
      <c r="G458" s="2" t="s">
        <v>3</v>
      </c>
      <c r="H458" s="2" t="s">
        <v>4</v>
      </c>
      <c r="I458" s="27"/>
      <c r="J458" s="28">
        <f>ROUND(F459,2)</f>
        <v>0</v>
      </c>
    </row>
    <row r="459" spans="2:10" ht="38.25" customHeight="1" thickBot="1" x14ac:dyDescent="0.35">
      <c r="B459" s="44" t="s">
        <v>219</v>
      </c>
      <c r="C459" s="3" t="s">
        <v>5</v>
      </c>
      <c r="D459" s="58" t="s">
        <v>337</v>
      </c>
      <c r="E459" s="59"/>
      <c r="F459" s="25"/>
      <c r="G459" s="6">
        <v>2.1</v>
      </c>
      <c r="H459" s="5">
        <f>ROUND(J458*G459,2)</f>
        <v>0</v>
      </c>
      <c r="I459" s="29" t="str">
        <f>IF(ISBLANK('Modelo de oferta económica'!F459),"Es necesario completar el precio de esta partida, introduciendo un valor en la celda en naranja","")</f>
        <v>Es necesario completar el precio de esta partida, introduciendo un valor en la celda en naranja</v>
      </c>
    </row>
    <row r="460" spans="2:10" ht="24.75" customHeight="1" thickBot="1" x14ac:dyDescent="0.35">
      <c r="B460" s="60" t="s">
        <v>318</v>
      </c>
      <c r="C460" s="61"/>
      <c r="D460" s="61"/>
      <c r="E460" s="61"/>
      <c r="F460" s="61"/>
      <c r="G460" s="61"/>
      <c r="H460" s="62"/>
    </row>
    <row r="461" spans="2:10" ht="9.9" customHeight="1" thickBot="1" x14ac:dyDescent="0.35">
      <c r="E461"/>
      <c r="F461" s="11"/>
      <c r="G461"/>
      <c r="H461" s="1"/>
    </row>
    <row r="462" spans="2:10" ht="15.75" customHeight="1" thickBot="1" x14ac:dyDescent="0.35">
      <c r="B462" s="56" t="s">
        <v>1</v>
      </c>
      <c r="C462" s="57"/>
      <c r="D462" s="57"/>
      <c r="E462" s="57"/>
      <c r="F462" s="13" t="s">
        <v>2</v>
      </c>
      <c r="G462" s="2" t="s">
        <v>3</v>
      </c>
      <c r="H462" s="2" t="s">
        <v>4</v>
      </c>
      <c r="I462" s="27"/>
      <c r="J462" s="28">
        <f>ROUND(F463,2)</f>
        <v>0</v>
      </c>
    </row>
    <row r="463" spans="2:10" ht="24.75" customHeight="1" thickBot="1" x14ac:dyDescent="0.35">
      <c r="B463" s="44" t="s">
        <v>220</v>
      </c>
      <c r="C463" s="3" t="s">
        <v>5</v>
      </c>
      <c r="D463" s="58" t="s">
        <v>338</v>
      </c>
      <c r="E463" s="59"/>
      <c r="F463" s="25"/>
      <c r="G463" s="6">
        <v>4.3</v>
      </c>
      <c r="H463" s="5">
        <f>ROUND(J462*G463,2)</f>
        <v>0</v>
      </c>
      <c r="I463" s="29" t="str">
        <f>IF(ISBLANK('Modelo de oferta económica'!F463),"Es necesario completar el precio de esta partida, introduciendo un valor en la celda en naranja","")</f>
        <v>Es necesario completar el precio de esta partida, introduciendo un valor en la celda en naranja</v>
      </c>
    </row>
    <row r="464" spans="2:10" ht="24.75" customHeight="1" thickBot="1" x14ac:dyDescent="0.35">
      <c r="B464" s="60" t="s">
        <v>318</v>
      </c>
      <c r="C464" s="61"/>
      <c r="D464" s="61"/>
      <c r="E464" s="61"/>
      <c r="F464" s="61"/>
      <c r="G464" s="61"/>
      <c r="H464" s="62"/>
    </row>
    <row r="465" spans="2:10" ht="9.9" customHeight="1" thickBot="1" x14ac:dyDescent="0.35">
      <c r="E465"/>
      <c r="F465" s="11"/>
      <c r="G465"/>
      <c r="H465" s="1"/>
    </row>
    <row r="466" spans="2:10" ht="15.75" customHeight="1" thickBot="1" x14ac:dyDescent="0.35">
      <c r="B466" s="56" t="s">
        <v>1</v>
      </c>
      <c r="C466" s="57"/>
      <c r="D466" s="57"/>
      <c r="E466" s="57"/>
      <c r="F466" s="13" t="s">
        <v>2</v>
      </c>
      <c r="G466" s="2" t="s">
        <v>3</v>
      </c>
      <c r="H466" s="2" t="s">
        <v>4</v>
      </c>
      <c r="I466" s="27"/>
      <c r="J466" s="28">
        <f>ROUND(F467,2)</f>
        <v>0</v>
      </c>
    </row>
    <row r="467" spans="2:10" ht="33" customHeight="1" thickBot="1" x14ac:dyDescent="0.35">
      <c r="B467" s="44" t="s">
        <v>221</v>
      </c>
      <c r="C467" s="3" t="s">
        <v>5</v>
      </c>
      <c r="D467" s="58" t="s">
        <v>337</v>
      </c>
      <c r="E467" s="59"/>
      <c r="F467" s="25"/>
      <c r="G467" s="6">
        <v>4.3</v>
      </c>
      <c r="H467" s="5">
        <f>ROUND(J466*G467,2)</f>
        <v>0</v>
      </c>
      <c r="I467" s="29" t="str">
        <f>IF(ISBLANK('Modelo de oferta económica'!F467),"Es necesario completar el precio de esta partida, introduciendo un valor en la celda en naranja","")</f>
        <v>Es necesario completar el precio de esta partida, introduciendo un valor en la celda en naranja</v>
      </c>
    </row>
    <row r="468" spans="2:10" ht="24.75" customHeight="1" thickBot="1" x14ac:dyDescent="0.35">
      <c r="B468" s="60" t="s">
        <v>318</v>
      </c>
      <c r="C468" s="61"/>
      <c r="D468" s="61"/>
      <c r="E468" s="61"/>
      <c r="F468" s="61"/>
      <c r="G468" s="61"/>
      <c r="H468" s="62"/>
    </row>
    <row r="469" spans="2:10" ht="9.9" customHeight="1" thickBot="1" x14ac:dyDescent="0.35">
      <c r="E469"/>
      <c r="F469" s="11"/>
      <c r="G469"/>
      <c r="H469" s="1"/>
    </row>
    <row r="470" spans="2:10" ht="15.75" customHeight="1" thickBot="1" x14ac:dyDescent="0.35">
      <c r="B470" s="56" t="s">
        <v>1</v>
      </c>
      <c r="C470" s="57"/>
      <c r="D470" s="57"/>
      <c r="E470" s="57"/>
      <c r="F470" s="13" t="s">
        <v>2</v>
      </c>
      <c r="G470" s="2" t="s">
        <v>3</v>
      </c>
      <c r="H470" s="2" t="s">
        <v>4</v>
      </c>
      <c r="I470" s="27"/>
      <c r="J470" s="28">
        <f>ROUND(F471,2)</f>
        <v>0</v>
      </c>
    </row>
    <row r="471" spans="2:10" ht="33" customHeight="1" thickBot="1" x14ac:dyDescent="0.35">
      <c r="B471" s="44" t="s">
        <v>222</v>
      </c>
      <c r="C471" s="3" t="s">
        <v>5</v>
      </c>
      <c r="D471" s="58" t="s">
        <v>339</v>
      </c>
      <c r="E471" s="59"/>
      <c r="F471" s="25"/>
      <c r="G471" s="6">
        <v>1.9</v>
      </c>
      <c r="H471" s="5">
        <f>ROUND(J470*G471,2)</f>
        <v>0</v>
      </c>
      <c r="I471" s="29" t="str">
        <f>IF(ISBLANK('Modelo de oferta económica'!F471),"Es necesario completar el precio de esta partida, introduciendo un valor en la celda en naranja","")</f>
        <v>Es necesario completar el precio de esta partida, introduciendo un valor en la celda en naranja</v>
      </c>
    </row>
    <row r="472" spans="2:10" ht="25.5" customHeight="1" thickBot="1" x14ac:dyDescent="0.35">
      <c r="B472" s="60" t="s">
        <v>318</v>
      </c>
      <c r="C472" s="61"/>
      <c r="D472" s="61"/>
      <c r="E472" s="61"/>
      <c r="F472" s="61"/>
      <c r="G472" s="61"/>
      <c r="H472" s="62"/>
    </row>
    <row r="473" spans="2:10" ht="9.9" customHeight="1" thickBot="1" x14ac:dyDescent="0.35">
      <c r="E473"/>
      <c r="F473" s="11"/>
      <c r="G473"/>
      <c r="H473" s="1"/>
    </row>
    <row r="474" spans="2:10" ht="15.75" customHeight="1" thickBot="1" x14ac:dyDescent="0.35">
      <c r="B474" s="56" t="s">
        <v>1</v>
      </c>
      <c r="C474" s="57"/>
      <c r="D474" s="57"/>
      <c r="E474" s="57"/>
      <c r="F474" s="13" t="s">
        <v>2</v>
      </c>
      <c r="G474" s="2" t="s">
        <v>3</v>
      </c>
      <c r="H474" s="2" t="s">
        <v>4</v>
      </c>
      <c r="I474" s="27"/>
      <c r="J474" s="28">
        <f>ROUND(F475,2)</f>
        <v>0</v>
      </c>
    </row>
    <row r="475" spans="2:10" ht="36" customHeight="1" thickBot="1" x14ac:dyDescent="0.35">
      <c r="B475" s="44" t="s">
        <v>223</v>
      </c>
      <c r="C475" s="3" t="s">
        <v>5</v>
      </c>
      <c r="D475" s="58" t="s">
        <v>340</v>
      </c>
      <c r="E475" s="59"/>
      <c r="F475" s="25"/>
      <c r="G475" s="6">
        <v>2</v>
      </c>
      <c r="H475" s="5">
        <f>ROUND(J474*G475,2)</f>
        <v>0</v>
      </c>
      <c r="I475" s="29" t="str">
        <f>IF(ISBLANK('Modelo de oferta económica'!F475),"Es necesario completar el precio de esta partida, introduciendo un valor en la celda en naranja","")</f>
        <v>Es necesario completar el precio de esta partida, introduciendo un valor en la celda en naranja</v>
      </c>
    </row>
    <row r="476" spans="2:10" ht="29.25" customHeight="1" thickBot="1" x14ac:dyDescent="0.35">
      <c r="B476" s="60" t="s">
        <v>318</v>
      </c>
      <c r="C476" s="61"/>
      <c r="D476" s="61"/>
      <c r="E476" s="61"/>
      <c r="F476" s="61"/>
      <c r="G476" s="61"/>
      <c r="H476" s="62"/>
    </row>
    <row r="477" spans="2:10" ht="9.9" customHeight="1" thickBot="1" x14ac:dyDescent="0.35"/>
    <row r="478" spans="2:10" ht="15.75" customHeight="1" thickBot="1" x14ac:dyDescent="0.35">
      <c r="B478" s="56" t="s">
        <v>1</v>
      </c>
      <c r="C478" s="57"/>
      <c r="D478" s="57"/>
      <c r="E478" s="57"/>
      <c r="F478" s="13" t="s">
        <v>2</v>
      </c>
      <c r="G478" s="2" t="s">
        <v>3</v>
      </c>
      <c r="H478" s="2" t="s">
        <v>4</v>
      </c>
      <c r="I478" s="27"/>
      <c r="J478" s="28">
        <f>ROUND(F479,2)</f>
        <v>0</v>
      </c>
    </row>
    <row r="479" spans="2:10" ht="34.5" customHeight="1" thickBot="1" x14ac:dyDescent="0.35">
      <c r="B479" s="44" t="s">
        <v>224</v>
      </c>
      <c r="C479" s="3" t="s">
        <v>5</v>
      </c>
      <c r="D479" s="58" t="s">
        <v>341</v>
      </c>
      <c r="E479" s="59"/>
      <c r="F479" s="25"/>
      <c r="G479" s="6">
        <v>2.2999999999999998</v>
      </c>
      <c r="H479" s="5">
        <f>ROUND(J478*G479,2)</f>
        <v>0</v>
      </c>
      <c r="I479" s="29" t="str">
        <f>IF(ISBLANK('Modelo de oferta económica'!F479),"Es necesario completar el precio de esta partida, introduciendo un valor en la celda en naranja","")</f>
        <v>Es necesario completar el precio de esta partida, introduciendo un valor en la celda en naranja</v>
      </c>
    </row>
    <row r="480" spans="2:10" ht="30" customHeight="1" thickBot="1" x14ac:dyDescent="0.35">
      <c r="B480" s="60" t="s">
        <v>318</v>
      </c>
      <c r="C480" s="61"/>
      <c r="D480" s="61"/>
      <c r="E480" s="61"/>
      <c r="F480" s="61"/>
      <c r="G480" s="61"/>
      <c r="H480" s="62"/>
    </row>
    <row r="481" spans="2:10" ht="9.9" customHeight="1" thickBot="1" x14ac:dyDescent="0.35">
      <c r="E481"/>
      <c r="F481" s="11"/>
      <c r="G481"/>
      <c r="H481" s="1"/>
    </row>
    <row r="482" spans="2:10" ht="15.75" customHeight="1" thickBot="1" x14ac:dyDescent="0.35">
      <c r="B482" s="56" t="s">
        <v>1</v>
      </c>
      <c r="C482" s="57"/>
      <c r="D482" s="57"/>
      <c r="E482" s="57"/>
      <c r="F482" s="13" t="s">
        <v>2</v>
      </c>
      <c r="G482" s="2" t="s">
        <v>3</v>
      </c>
      <c r="H482" s="2" t="s">
        <v>4</v>
      </c>
      <c r="I482" s="27"/>
      <c r="J482" s="28">
        <f>ROUND(F483,2)</f>
        <v>0</v>
      </c>
    </row>
    <row r="483" spans="2:10" ht="37.5" customHeight="1" thickBot="1" x14ac:dyDescent="0.35">
      <c r="B483" s="44" t="s">
        <v>225</v>
      </c>
      <c r="C483" s="3" t="s">
        <v>6</v>
      </c>
      <c r="D483" s="58" t="s">
        <v>342</v>
      </c>
      <c r="E483" s="59"/>
      <c r="F483" s="25"/>
      <c r="G483" s="6">
        <v>1</v>
      </c>
      <c r="H483" s="5">
        <f>ROUND(J482*G483,2)</f>
        <v>0</v>
      </c>
      <c r="I483" s="29" t="str">
        <f>IF(ISBLANK('Modelo de oferta económica'!F483),"Es necesario completar el precio de esta partida, introduciendo un valor en la celda en naranja","")</f>
        <v>Es necesario completar el precio de esta partida, introduciendo un valor en la celda en naranja</v>
      </c>
    </row>
    <row r="484" spans="2:10" ht="29.25" customHeight="1" thickBot="1" x14ac:dyDescent="0.35">
      <c r="B484" s="60" t="s">
        <v>318</v>
      </c>
      <c r="C484" s="61"/>
      <c r="D484" s="61"/>
      <c r="E484" s="61"/>
      <c r="F484" s="61"/>
      <c r="G484" s="61"/>
      <c r="H484" s="62"/>
    </row>
    <row r="485" spans="2:10" ht="9.9" customHeight="1" thickBot="1" x14ac:dyDescent="0.35">
      <c r="E485"/>
      <c r="F485" s="11"/>
      <c r="G485"/>
      <c r="H485" s="1"/>
    </row>
    <row r="486" spans="2:10" ht="15.75" customHeight="1" thickBot="1" x14ac:dyDescent="0.35">
      <c r="B486" s="56" t="s">
        <v>1</v>
      </c>
      <c r="C486" s="57"/>
      <c r="D486" s="57"/>
      <c r="E486" s="57"/>
      <c r="F486" s="13" t="s">
        <v>2</v>
      </c>
      <c r="G486" s="2" t="s">
        <v>3</v>
      </c>
      <c r="H486" s="2" t="s">
        <v>4</v>
      </c>
      <c r="I486" s="27"/>
      <c r="J486" s="28">
        <f>ROUND(F487,2)</f>
        <v>0</v>
      </c>
    </row>
    <row r="487" spans="2:10" ht="35.25" customHeight="1" thickBot="1" x14ac:dyDescent="0.35">
      <c r="B487" s="44" t="s">
        <v>226</v>
      </c>
      <c r="C487" s="3" t="s">
        <v>5</v>
      </c>
      <c r="D487" s="58" t="s">
        <v>343</v>
      </c>
      <c r="E487" s="59"/>
      <c r="F487" s="25"/>
      <c r="G487" s="6">
        <v>3.3</v>
      </c>
      <c r="H487" s="5">
        <f>ROUND(J486*G487,2)</f>
        <v>0</v>
      </c>
      <c r="I487" s="29" t="str">
        <f>IF(ISBLANK('Modelo de oferta económica'!F487),"Es necesario completar el precio de esta partida, introduciendo un valor en la celda en naranja","")</f>
        <v>Es necesario completar el precio de esta partida, introduciendo un valor en la celda en naranja</v>
      </c>
    </row>
    <row r="488" spans="2:10" ht="25.5" customHeight="1" thickBot="1" x14ac:dyDescent="0.35">
      <c r="B488" s="60" t="s">
        <v>318</v>
      </c>
      <c r="C488" s="61"/>
      <c r="D488" s="61"/>
      <c r="E488" s="61"/>
      <c r="F488" s="61"/>
      <c r="G488" s="61"/>
      <c r="H488" s="62"/>
    </row>
    <row r="489" spans="2:10" ht="9.9" customHeight="1" thickBot="1" x14ac:dyDescent="0.35">
      <c r="E489"/>
      <c r="F489" s="11"/>
      <c r="G489"/>
      <c r="H489" s="1"/>
    </row>
    <row r="490" spans="2:10" ht="15.75" customHeight="1" thickBot="1" x14ac:dyDescent="0.35">
      <c r="B490" s="56" t="s">
        <v>1</v>
      </c>
      <c r="C490" s="57"/>
      <c r="D490" s="57"/>
      <c r="E490" s="57"/>
      <c r="F490" s="13" t="s">
        <v>2</v>
      </c>
      <c r="G490" s="2" t="s">
        <v>3</v>
      </c>
      <c r="H490" s="2" t="s">
        <v>4</v>
      </c>
      <c r="I490" s="27"/>
      <c r="J490" s="28">
        <f>ROUND(F491,2)</f>
        <v>0</v>
      </c>
    </row>
    <row r="491" spans="2:10" ht="27.75" customHeight="1" thickBot="1" x14ac:dyDescent="0.35">
      <c r="B491" s="44" t="s">
        <v>227</v>
      </c>
      <c r="C491" s="3" t="s">
        <v>5</v>
      </c>
      <c r="D491" s="58" t="s">
        <v>344</v>
      </c>
      <c r="E491" s="59"/>
      <c r="F491" s="25"/>
      <c r="G491" s="6">
        <v>10.9</v>
      </c>
      <c r="H491" s="5">
        <f>ROUND(J490*G491,2)</f>
        <v>0</v>
      </c>
      <c r="I491" s="29" t="str">
        <f>IF(ISBLANK('Modelo de oferta económica'!F491),"Es necesario completar el precio de esta partida, introduciendo un valor en la celda en naranja","")</f>
        <v>Es necesario completar el precio de esta partida, introduciendo un valor en la celda en naranja</v>
      </c>
    </row>
    <row r="492" spans="2:10" ht="24.75" customHeight="1" thickBot="1" x14ac:dyDescent="0.35">
      <c r="B492" s="60" t="s">
        <v>318</v>
      </c>
      <c r="C492" s="61"/>
      <c r="D492" s="61"/>
      <c r="E492" s="61"/>
      <c r="F492" s="61"/>
      <c r="G492" s="61"/>
      <c r="H492" s="62"/>
    </row>
    <row r="493" spans="2:10" ht="9.9" customHeight="1" thickBot="1" x14ac:dyDescent="0.35">
      <c r="E493"/>
      <c r="F493" s="11"/>
      <c r="G493"/>
      <c r="H493" s="1"/>
    </row>
    <row r="494" spans="2:10" ht="15.75" customHeight="1" thickBot="1" x14ac:dyDescent="0.35">
      <c r="B494" s="56" t="s">
        <v>1</v>
      </c>
      <c r="C494" s="57"/>
      <c r="D494" s="57"/>
      <c r="E494" s="57"/>
      <c r="F494" s="13" t="s">
        <v>2</v>
      </c>
      <c r="G494" s="2" t="s">
        <v>3</v>
      </c>
      <c r="H494" s="2" t="s">
        <v>4</v>
      </c>
      <c r="I494" s="27"/>
      <c r="J494" s="28">
        <f>ROUND(F495,2)</f>
        <v>0</v>
      </c>
    </row>
    <row r="495" spans="2:10" ht="38.25" customHeight="1" thickBot="1" x14ac:dyDescent="0.35">
      <c r="B495" s="44" t="s">
        <v>228</v>
      </c>
      <c r="C495" s="3" t="s">
        <v>5</v>
      </c>
      <c r="D495" s="58" t="s">
        <v>345</v>
      </c>
      <c r="E495" s="59"/>
      <c r="F495" s="25"/>
      <c r="G495" s="6">
        <v>5.2</v>
      </c>
      <c r="H495" s="5">
        <f>ROUND(J494*G495,2)</f>
        <v>0</v>
      </c>
      <c r="I495" s="29" t="str">
        <f>IF(ISBLANK('Modelo de oferta económica'!F495),"Es necesario completar el precio de esta partida, introduciendo un valor en la celda en naranja","")</f>
        <v>Es necesario completar el precio de esta partida, introduciendo un valor en la celda en naranja</v>
      </c>
    </row>
    <row r="496" spans="2:10" ht="24.75" customHeight="1" thickBot="1" x14ac:dyDescent="0.35">
      <c r="B496" s="60" t="s">
        <v>318</v>
      </c>
      <c r="C496" s="61"/>
      <c r="D496" s="61"/>
      <c r="E496" s="61"/>
      <c r="F496" s="61"/>
      <c r="G496" s="61"/>
      <c r="H496" s="62"/>
    </row>
    <row r="497" spans="2:10" ht="9.9" customHeight="1" thickBot="1" x14ac:dyDescent="0.35">
      <c r="E497"/>
      <c r="F497" s="11"/>
      <c r="G497"/>
      <c r="H497" s="1"/>
    </row>
    <row r="498" spans="2:10" ht="15.75" customHeight="1" thickBot="1" x14ac:dyDescent="0.35">
      <c r="B498" s="56" t="s">
        <v>1</v>
      </c>
      <c r="C498" s="57"/>
      <c r="D498" s="57"/>
      <c r="E498" s="57"/>
      <c r="F498" s="13" t="s">
        <v>2</v>
      </c>
      <c r="G498" s="2" t="s">
        <v>3</v>
      </c>
      <c r="H498" s="2" t="s">
        <v>4</v>
      </c>
      <c r="I498" s="27"/>
      <c r="J498" s="28">
        <f>ROUND(F499,2)</f>
        <v>0</v>
      </c>
    </row>
    <row r="499" spans="2:10" ht="38.25" customHeight="1" thickBot="1" x14ac:dyDescent="0.35">
      <c r="B499" s="44" t="s">
        <v>229</v>
      </c>
      <c r="C499" s="3" t="s">
        <v>6</v>
      </c>
      <c r="D499" s="58" t="s">
        <v>346</v>
      </c>
      <c r="E499" s="59"/>
      <c r="F499" s="25"/>
      <c r="G499" s="6">
        <v>1</v>
      </c>
      <c r="H499" s="5">
        <f>ROUND(J498*G499,2)</f>
        <v>0</v>
      </c>
      <c r="I499" s="29" t="str">
        <f>IF(ISBLANK('Modelo de oferta económica'!F499),"Es necesario completar el precio de esta partida, introduciendo un valor en la celda en naranja","")</f>
        <v>Es necesario completar el precio de esta partida, introduciendo un valor en la celda en naranja</v>
      </c>
    </row>
    <row r="500" spans="2:10" ht="24.75" customHeight="1" thickBot="1" x14ac:dyDescent="0.35">
      <c r="B500" s="60" t="s">
        <v>318</v>
      </c>
      <c r="C500" s="61"/>
      <c r="D500" s="61"/>
      <c r="E500" s="61"/>
      <c r="F500" s="61"/>
      <c r="G500" s="61"/>
      <c r="H500" s="62"/>
    </row>
    <row r="501" spans="2:10" ht="9.9" customHeight="1" thickBot="1" x14ac:dyDescent="0.35">
      <c r="E501"/>
      <c r="F501" s="11"/>
      <c r="G501"/>
      <c r="H501" s="1"/>
    </row>
    <row r="502" spans="2:10" ht="15.75" customHeight="1" thickBot="1" x14ac:dyDescent="0.35">
      <c r="B502" s="56" t="s">
        <v>1</v>
      </c>
      <c r="C502" s="57"/>
      <c r="D502" s="57"/>
      <c r="E502" s="57"/>
      <c r="F502" s="13" t="s">
        <v>2</v>
      </c>
      <c r="G502" s="2" t="s">
        <v>3</v>
      </c>
      <c r="H502" s="2" t="s">
        <v>4</v>
      </c>
      <c r="I502" s="27"/>
      <c r="J502" s="28">
        <f>ROUND(F503,2)</f>
        <v>0</v>
      </c>
    </row>
    <row r="503" spans="2:10" ht="27" customHeight="1" thickBot="1" x14ac:dyDescent="0.35">
      <c r="B503" s="44" t="s">
        <v>230</v>
      </c>
      <c r="C503" s="3" t="s">
        <v>5</v>
      </c>
      <c r="D503" s="58" t="s">
        <v>347</v>
      </c>
      <c r="E503" s="59"/>
      <c r="F503" s="25"/>
      <c r="G503" s="6">
        <v>9.6999999999999993</v>
      </c>
      <c r="H503" s="5">
        <f>ROUND(J502*G503,2)</f>
        <v>0</v>
      </c>
      <c r="I503" s="29" t="str">
        <f>IF(ISBLANK('Modelo de oferta económica'!F503),"Es necesario completar el precio de esta partida, introduciendo un valor en la celda en naranja","")</f>
        <v>Es necesario completar el precio de esta partida, introduciendo un valor en la celda en naranja</v>
      </c>
    </row>
    <row r="504" spans="2:10" ht="24.75" customHeight="1" thickBot="1" x14ac:dyDescent="0.35">
      <c r="B504" s="60" t="s">
        <v>318</v>
      </c>
      <c r="C504" s="61"/>
      <c r="D504" s="61"/>
      <c r="E504" s="61"/>
      <c r="F504" s="61"/>
      <c r="G504" s="61"/>
      <c r="H504" s="62"/>
    </row>
    <row r="505" spans="2:10" ht="9.9" customHeight="1" thickBot="1" x14ac:dyDescent="0.35">
      <c r="E505"/>
      <c r="F505" s="11"/>
      <c r="G505"/>
      <c r="H505" s="1"/>
    </row>
    <row r="506" spans="2:10" ht="15.75" customHeight="1" thickBot="1" x14ac:dyDescent="0.35">
      <c r="B506" s="56" t="s">
        <v>1</v>
      </c>
      <c r="C506" s="57"/>
      <c r="D506" s="57"/>
      <c r="E506" s="57"/>
      <c r="F506" s="13" t="s">
        <v>2</v>
      </c>
      <c r="G506" s="2" t="s">
        <v>3</v>
      </c>
      <c r="H506" s="2" t="s">
        <v>4</v>
      </c>
      <c r="I506" s="27"/>
      <c r="J506" s="28">
        <f>ROUND(F507,2)</f>
        <v>0</v>
      </c>
    </row>
    <row r="507" spans="2:10" ht="38.25" customHeight="1" thickBot="1" x14ac:dyDescent="0.35">
      <c r="B507" s="44" t="s">
        <v>231</v>
      </c>
      <c r="C507" s="3" t="s">
        <v>6</v>
      </c>
      <c r="D507" s="58" t="s">
        <v>348</v>
      </c>
      <c r="E507" s="59"/>
      <c r="F507" s="25"/>
      <c r="G507" s="6">
        <v>1</v>
      </c>
      <c r="H507" s="5">
        <f>ROUND(J506*G507,2)</f>
        <v>0</v>
      </c>
      <c r="I507" s="29" t="str">
        <f>IF(ISBLANK('Modelo de oferta económica'!F507),"Es necesario completar el precio de esta partida, introduciendo un valor en la celda en naranja","")</f>
        <v>Es necesario completar el precio de esta partida, introduciendo un valor en la celda en naranja</v>
      </c>
    </row>
    <row r="508" spans="2:10" ht="24.75" customHeight="1" thickBot="1" x14ac:dyDescent="0.35">
      <c r="B508" s="60" t="s">
        <v>318</v>
      </c>
      <c r="C508" s="61"/>
      <c r="D508" s="61"/>
      <c r="E508" s="61"/>
      <c r="F508" s="61"/>
      <c r="G508" s="61"/>
      <c r="H508" s="62"/>
    </row>
    <row r="509" spans="2:10" ht="9.9" customHeight="1" thickBot="1" x14ac:dyDescent="0.35">
      <c r="E509"/>
      <c r="F509" s="11"/>
      <c r="G509"/>
      <c r="H509" s="1"/>
    </row>
    <row r="510" spans="2:10" ht="15.75" customHeight="1" thickBot="1" x14ac:dyDescent="0.35">
      <c r="B510" s="56" t="s">
        <v>1</v>
      </c>
      <c r="C510" s="57"/>
      <c r="D510" s="57"/>
      <c r="E510" s="57"/>
      <c r="F510" s="13" t="s">
        <v>2</v>
      </c>
      <c r="G510" s="2" t="s">
        <v>3</v>
      </c>
      <c r="H510" s="2" t="s">
        <v>4</v>
      </c>
      <c r="I510" s="27"/>
      <c r="J510" s="28">
        <f>ROUND(F511,2)</f>
        <v>0</v>
      </c>
    </row>
    <row r="511" spans="2:10" ht="38.25" customHeight="1" thickBot="1" x14ac:dyDescent="0.35">
      <c r="B511" s="44" t="s">
        <v>232</v>
      </c>
      <c r="C511" s="3" t="s">
        <v>5</v>
      </c>
      <c r="D511" s="58" t="s">
        <v>349</v>
      </c>
      <c r="E511" s="59"/>
      <c r="F511" s="25"/>
      <c r="G511" s="6">
        <v>0.6</v>
      </c>
      <c r="H511" s="5">
        <f>ROUND(J510*G511,2)</f>
        <v>0</v>
      </c>
      <c r="I511" s="29" t="str">
        <f>IF(ISBLANK('Modelo de oferta económica'!F511),"Es necesario completar el precio de esta partida, introduciendo un valor en la celda en naranja","")</f>
        <v>Es necesario completar el precio de esta partida, introduciendo un valor en la celda en naranja</v>
      </c>
    </row>
    <row r="512" spans="2:10" ht="24.75" customHeight="1" thickBot="1" x14ac:dyDescent="0.35">
      <c r="B512" s="60" t="s">
        <v>318</v>
      </c>
      <c r="C512" s="61"/>
      <c r="D512" s="61"/>
      <c r="E512" s="61"/>
      <c r="F512" s="61"/>
      <c r="G512" s="61"/>
      <c r="H512" s="62"/>
    </row>
    <row r="513" spans="2:10" ht="9.9" customHeight="1" thickBot="1" x14ac:dyDescent="0.35">
      <c r="E513"/>
      <c r="F513" s="11"/>
      <c r="G513"/>
      <c r="H513" s="1"/>
    </row>
    <row r="514" spans="2:10" ht="15.75" customHeight="1" thickBot="1" x14ac:dyDescent="0.35">
      <c r="B514" s="56" t="s">
        <v>1</v>
      </c>
      <c r="C514" s="57"/>
      <c r="D514" s="57"/>
      <c r="E514" s="57"/>
      <c r="F514" s="13" t="s">
        <v>2</v>
      </c>
      <c r="G514" s="2" t="s">
        <v>3</v>
      </c>
      <c r="H514" s="2" t="s">
        <v>4</v>
      </c>
      <c r="I514" s="27"/>
      <c r="J514" s="28">
        <f>ROUND(F515,2)</f>
        <v>0</v>
      </c>
    </row>
    <row r="515" spans="2:10" ht="38.25" customHeight="1" thickBot="1" x14ac:dyDescent="0.35">
      <c r="B515" s="44" t="s">
        <v>233</v>
      </c>
      <c r="C515" s="3" t="s">
        <v>5</v>
      </c>
      <c r="D515" s="58" t="s">
        <v>350</v>
      </c>
      <c r="E515" s="59"/>
      <c r="F515" s="25"/>
      <c r="G515" s="6">
        <v>10.6</v>
      </c>
      <c r="H515" s="5">
        <f>ROUND(J514*G515,2)</f>
        <v>0</v>
      </c>
      <c r="I515" s="29" t="str">
        <f>IF(ISBLANK('Modelo de oferta económica'!F515),"Es necesario completar el precio de esta partida, introduciendo un valor en la celda en naranja","")</f>
        <v>Es necesario completar el precio de esta partida, introduciendo un valor en la celda en naranja</v>
      </c>
    </row>
    <row r="516" spans="2:10" ht="24.75" customHeight="1" thickBot="1" x14ac:dyDescent="0.35">
      <c r="B516" s="60" t="s">
        <v>318</v>
      </c>
      <c r="C516" s="61"/>
      <c r="D516" s="61"/>
      <c r="E516" s="61"/>
      <c r="F516" s="61"/>
      <c r="G516" s="61"/>
      <c r="H516" s="62"/>
    </row>
    <row r="517" spans="2:10" ht="9.9" customHeight="1" thickBot="1" x14ac:dyDescent="0.35">
      <c r="E517"/>
      <c r="F517" s="11"/>
      <c r="G517"/>
      <c r="H517" s="1"/>
    </row>
    <row r="518" spans="2:10" ht="15.75" customHeight="1" thickBot="1" x14ac:dyDescent="0.35">
      <c r="B518" s="56" t="s">
        <v>1</v>
      </c>
      <c r="C518" s="57"/>
      <c r="D518" s="57"/>
      <c r="E518" s="57"/>
      <c r="F518" s="13" t="s">
        <v>2</v>
      </c>
      <c r="G518" s="2" t="s">
        <v>3</v>
      </c>
      <c r="H518" s="2" t="s">
        <v>4</v>
      </c>
      <c r="I518" s="27"/>
      <c r="J518" s="28">
        <f>ROUND(F519,2)</f>
        <v>0</v>
      </c>
    </row>
    <row r="519" spans="2:10" ht="38.25" customHeight="1" thickBot="1" x14ac:dyDescent="0.35">
      <c r="B519" s="44" t="s">
        <v>234</v>
      </c>
      <c r="C519" s="3" t="s">
        <v>5</v>
      </c>
      <c r="D519" s="58" t="s">
        <v>349</v>
      </c>
      <c r="E519" s="59"/>
      <c r="F519" s="25"/>
      <c r="G519" s="6">
        <v>2.6</v>
      </c>
      <c r="H519" s="5">
        <f>ROUND(J518*G519,2)</f>
        <v>0</v>
      </c>
      <c r="I519" s="29" t="str">
        <f>IF(ISBLANK('Modelo de oferta económica'!F519),"Es necesario completar el precio de esta partida, introduciendo un valor en la celda en naranja","")</f>
        <v>Es necesario completar el precio de esta partida, introduciendo un valor en la celda en naranja</v>
      </c>
    </row>
    <row r="520" spans="2:10" ht="24.75" customHeight="1" thickBot="1" x14ac:dyDescent="0.35">
      <c r="B520" s="60" t="s">
        <v>318</v>
      </c>
      <c r="C520" s="61"/>
      <c r="D520" s="61"/>
      <c r="E520" s="61"/>
      <c r="F520" s="61"/>
      <c r="G520" s="61"/>
      <c r="H520" s="62"/>
    </row>
    <row r="521" spans="2:10" ht="9.9" customHeight="1" thickBot="1" x14ac:dyDescent="0.35">
      <c r="E521"/>
      <c r="F521" s="11"/>
      <c r="G521"/>
      <c r="H521" s="1"/>
    </row>
    <row r="522" spans="2:10" ht="15.75" customHeight="1" thickBot="1" x14ac:dyDescent="0.35">
      <c r="B522" s="56" t="s">
        <v>1</v>
      </c>
      <c r="C522" s="57"/>
      <c r="D522" s="57"/>
      <c r="E522" s="57"/>
      <c r="F522" s="13" t="s">
        <v>2</v>
      </c>
      <c r="G522" s="2" t="s">
        <v>3</v>
      </c>
      <c r="H522" s="2" t="s">
        <v>4</v>
      </c>
      <c r="I522" s="27"/>
      <c r="J522" s="28">
        <f>ROUND(F523,2)</f>
        <v>0</v>
      </c>
    </row>
    <row r="523" spans="2:10" ht="38.25" customHeight="1" thickBot="1" x14ac:dyDescent="0.35">
      <c r="B523" s="44" t="s">
        <v>235</v>
      </c>
      <c r="C523" s="3" t="s">
        <v>5</v>
      </c>
      <c r="D523" s="58" t="s">
        <v>351</v>
      </c>
      <c r="E523" s="59"/>
      <c r="F523" s="25"/>
      <c r="G523" s="6">
        <v>1.4</v>
      </c>
      <c r="H523" s="5">
        <f>ROUND(J522*G523,2)</f>
        <v>0</v>
      </c>
      <c r="I523" s="29" t="str">
        <f>IF(ISBLANK('Modelo de oferta económica'!F523),"Es necesario completar el precio de esta partida, introduciendo un valor en la celda en naranja","")</f>
        <v>Es necesario completar el precio de esta partida, introduciendo un valor en la celda en naranja</v>
      </c>
    </row>
    <row r="524" spans="2:10" ht="24.75" customHeight="1" thickBot="1" x14ac:dyDescent="0.35">
      <c r="B524" s="60" t="s">
        <v>318</v>
      </c>
      <c r="C524" s="61"/>
      <c r="D524" s="61"/>
      <c r="E524" s="61"/>
      <c r="F524" s="61"/>
      <c r="G524" s="61"/>
      <c r="H524" s="62"/>
    </row>
    <row r="525" spans="2:10" ht="9.9" customHeight="1" thickBot="1" x14ac:dyDescent="0.35">
      <c r="E525"/>
      <c r="F525" s="11"/>
      <c r="G525"/>
      <c r="H525" s="1"/>
    </row>
    <row r="526" spans="2:10" ht="15.75" customHeight="1" thickBot="1" x14ac:dyDescent="0.35">
      <c r="B526" s="56" t="s">
        <v>1</v>
      </c>
      <c r="C526" s="57"/>
      <c r="D526" s="57"/>
      <c r="E526" s="57"/>
      <c r="F526" s="13" t="s">
        <v>2</v>
      </c>
      <c r="G526" s="2" t="s">
        <v>3</v>
      </c>
      <c r="H526" s="2" t="s">
        <v>4</v>
      </c>
      <c r="I526" s="27"/>
      <c r="J526" s="28">
        <f>ROUND(F527,2)</f>
        <v>0</v>
      </c>
    </row>
    <row r="527" spans="2:10" ht="38.25" customHeight="1" thickBot="1" x14ac:dyDescent="0.35">
      <c r="B527" s="44" t="s">
        <v>236</v>
      </c>
      <c r="C527" s="3" t="s">
        <v>5</v>
      </c>
      <c r="D527" s="58" t="s">
        <v>352</v>
      </c>
      <c r="E527" s="59"/>
      <c r="F527" s="25"/>
      <c r="G527" s="6">
        <v>3.3</v>
      </c>
      <c r="H527" s="5">
        <f>ROUND(J526*G527,2)</f>
        <v>0</v>
      </c>
      <c r="I527" s="29" t="str">
        <f>IF(ISBLANK('Modelo de oferta económica'!F527),"Es necesario completar el precio de esta partida, introduciendo un valor en la celda en naranja","")</f>
        <v>Es necesario completar el precio de esta partida, introduciendo un valor en la celda en naranja</v>
      </c>
    </row>
    <row r="528" spans="2:10" ht="24.75" customHeight="1" thickBot="1" x14ac:dyDescent="0.35">
      <c r="B528" s="60" t="s">
        <v>318</v>
      </c>
      <c r="C528" s="61"/>
      <c r="D528" s="61"/>
      <c r="E528" s="61"/>
      <c r="F528" s="61"/>
      <c r="G528" s="61"/>
      <c r="H528" s="62"/>
    </row>
    <row r="529" spans="2:10" ht="9.9" customHeight="1" thickBot="1" x14ac:dyDescent="0.35">
      <c r="E529"/>
      <c r="F529" s="11"/>
      <c r="G529"/>
      <c r="H529" s="1"/>
    </row>
    <row r="530" spans="2:10" ht="15.75" customHeight="1" thickBot="1" x14ac:dyDescent="0.35">
      <c r="B530" s="56" t="s">
        <v>1</v>
      </c>
      <c r="C530" s="57"/>
      <c r="D530" s="57"/>
      <c r="E530" s="57"/>
      <c r="F530" s="13" t="s">
        <v>2</v>
      </c>
      <c r="G530" s="2" t="s">
        <v>3</v>
      </c>
      <c r="H530" s="2" t="s">
        <v>4</v>
      </c>
      <c r="I530" s="27"/>
      <c r="J530" s="28">
        <f>ROUND(F531,2)</f>
        <v>0</v>
      </c>
    </row>
    <row r="531" spans="2:10" ht="38.25" customHeight="1" thickBot="1" x14ac:dyDescent="0.35">
      <c r="B531" s="44" t="s">
        <v>237</v>
      </c>
      <c r="C531" s="3" t="s">
        <v>5</v>
      </c>
      <c r="D531" s="58" t="s">
        <v>351</v>
      </c>
      <c r="E531" s="59"/>
      <c r="F531" s="25"/>
      <c r="G531" s="6">
        <v>1.4</v>
      </c>
      <c r="H531" s="5">
        <f>ROUND(J530*G531,2)</f>
        <v>0</v>
      </c>
      <c r="I531" s="29" t="str">
        <f>IF(ISBLANK('Modelo de oferta económica'!F531),"Es necesario completar el precio de esta partida, introduciendo un valor en la celda en naranja","")</f>
        <v>Es necesario completar el precio de esta partida, introduciendo un valor en la celda en naranja</v>
      </c>
    </row>
    <row r="532" spans="2:10" ht="24.75" customHeight="1" thickBot="1" x14ac:dyDescent="0.35">
      <c r="B532" s="60" t="s">
        <v>318</v>
      </c>
      <c r="C532" s="61"/>
      <c r="D532" s="61"/>
      <c r="E532" s="61"/>
      <c r="F532" s="61"/>
      <c r="G532" s="61"/>
      <c r="H532" s="62"/>
    </row>
    <row r="533" spans="2:10" ht="9.9" customHeight="1" thickBot="1" x14ac:dyDescent="0.35">
      <c r="E533"/>
      <c r="F533" s="11"/>
      <c r="G533"/>
      <c r="H533" s="1"/>
    </row>
    <row r="534" spans="2:10" ht="15.75" customHeight="1" thickBot="1" x14ac:dyDescent="0.35">
      <c r="B534" s="56" t="s">
        <v>1</v>
      </c>
      <c r="C534" s="57"/>
      <c r="D534" s="57"/>
      <c r="E534" s="57"/>
      <c r="F534" s="13" t="s">
        <v>2</v>
      </c>
      <c r="G534" s="2" t="s">
        <v>3</v>
      </c>
      <c r="H534" s="2" t="s">
        <v>4</v>
      </c>
      <c r="I534" s="27"/>
      <c r="J534" s="28">
        <f>ROUND(F535,2)</f>
        <v>0</v>
      </c>
    </row>
    <row r="535" spans="2:10" ht="30.75" customHeight="1" thickBot="1" x14ac:dyDescent="0.35">
      <c r="B535" s="44" t="s">
        <v>238</v>
      </c>
      <c r="C535" s="3" t="s">
        <v>5</v>
      </c>
      <c r="D535" s="58" t="s">
        <v>349</v>
      </c>
      <c r="E535" s="59"/>
      <c r="F535" s="25"/>
      <c r="G535" s="6">
        <v>4.2</v>
      </c>
      <c r="H535" s="5">
        <f>ROUND(J534*G535,2)</f>
        <v>0</v>
      </c>
      <c r="I535" s="29" t="str">
        <f>IF(ISBLANK('Modelo de oferta económica'!F535),"Es necesario completar el precio de esta partida, introduciendo un valor en la celda en naranja","")</f>
        <v>Es necesario completar el precio de esta partida, introduciendo un valor en la celda en naranja</v>
      </c>
    </row>
    <row r="536" spans="2:10" ht="24.75" customHeight="1" thickBot="1" x14ac:dyDescent="0.35">
      <c r="B536" s="60" t="s">
        <v>318</v>
      </c>
      <c r="C536" s="61"/>
      <c r="D536" s="61"/>
      <c r="E536" s="61"/>
      <c r="F536" s="61"/>
      <c r="G536" s="61"/>
      <c r="H536" s="62"/>
    </row>
    <row r="537" spans="2:10" ht="9.9" customHeight="1" thickBot="1" x14ac:dyDescent="0.35">
      <c r="E537"/>
      <c r="F537" s="11"/>
      <c r="G537"/>
      <c r="H537" s="1"/>
    </row>
    <row r="538" spans="2:10" ht="15.75" customHeight="1" thickBot="1" x14ac:dyDescent="0.35">
      <c r="B538" s="56" t="s">
        <v>1</v>
      </c>
      <c r="C538" s="57"/>
      <c r="D538" s="57"/>
      <c r="E538" s="57"/>
      <c r="F538" s="13" t="s">
        <v>2</v>
      </c>
      <c r="G538" s="2" t="s">
        <v>3</v>
      </c>
      <c r="H538" s="2" t="s">
        <v>4</v>
      </c>
      <c r="I538" s="27"/>
      <c r="J538" s="28">
        <f>ROUND(F539,2)</f>
        <v>0</v>
      </c>
    </row>
    <row r="539" spans="2:10" ht="25.5" customHeight="1" thickBot="1" x14ac:dyDescent="0.35">
      <c r="B539" s="44" t="s">
        <v>239</v>
      </c>
      <c r="C539" s="3" t="s">
        <v>5</v>
      </c>
      <c r="D539" s="58" t="s">
        <v>349</v>
      </c>
      <c r="E539" s="59"/>
      <c r="F539" s="25"/>
      <c r="G539" s="6">
        <v>6.3</v>
      </c>
      <c r="H539" s="5">
        <f>ROUND(J538*G539,2)</f>
        <v>0</v>
      </c>
      <c r="I539" s="29" t="str">
        <f>IF(ISBLANK('Modelo de oferta económica'!F539),"Es necesario completar el precio de esta partida, introduciendo un valor en la celda en naranja","")</f>
        <v>Es necesario completar el precio de esta partida, introduciendo un valor en la celda en naranja</v>
      </c>
    </row>
    <row r="540" spans="2:10" ht="24.75" customHeight="1" thickBot="1" x14ac:dyDescent="0.35">
      <c r="B540" s="60" t="s">
        <v>318</v>
      </c>
      <c r="C540" s="61"/>
      <c r="D540" s="61"/>
      <c r="E540" s="61"/>
      <c r="F540" s="61"/>
      <c r="G540" s="61"/>
      <c r="H540" s="62"/>
    </row>
    <row r="541" spans="2:10" ht="9.9" customHeight="1" thickBot="1" x14ac:dyDescent="0.35">
      <c r="E541"/>
      <c r="F541" s="11"/>
      <c r="G541"/>
      <c r="H541" s="1"/>
    </row>
    <row r="542" spans="2:10" ht="15.75" customHeight="1" thickBot="1" x14ac:dyDescent="0.35">
      <c r="B542" s="56" t="s">
        <v>1</v>
      </c>
      <c r="C542" s="57"/>
      <c r="D542" s="57"/>
      <c r="E542" s="57"/>
      <c r="F542" s="13" t="s">
        <v>2</v>
      </c>
      <c r="G542" s="2" t="s">
        <v>3</v>
      </c>
      <c r="H542" s="2" t="s">
        <v>4</v>
      </c>
      <c r="I542" s="27"/>
      <c r="J542" s="28">
        <f>ROUND(F543,2)</f>
        <v>0</v>
      </c>
    </row>
    <row r="543" spans="2:10" ht="38.25" customHeight="1" thickBot="1" x14ac:dyDescent="0.35">
      <c r="B543" s="44" t="s">
        <v>240</v>
      </c>
      <c r="C543" s="3" t="s">
        <v>5</v>
      </c>
      <c r="D543" s="58" t="s">
        <v>353</v>
      </c>
      <c r="E543" s="59"/>
      <c r="F543" s="25"/>
      <c r="G543" s="6">
        <v>1</v>
      </c>
      <c r="H543" s="5">
        <f>ROUND(J542*G543,2)</f>
        <v>0</v>
      </c>
      <c r="I543" s="29" t="str">
        <f>IF(ISBLANK('Modelo de oferta económica'!F543),"Es necesario completar el precio de esta partida, introduciendo un valor en la celda en naranja","")</f>
        <v>Es necesario completar el precio de esta partida, introduciendo un valor en la celda en naranja</v>
      </c>
    </row>
    <row r="544" spans="2:10" ht="24.75" customHeight="1" thickBot="1" x14ac:dyDescent="0.35">
      <c r="B544" s="60" t="s">
        <v>318</v>
      </c>
      <c r="C544" s="61"/>
      <c r="D544" s="61"/>
      <c r="E544" s="61"/>
      <c r="F544" s="61"/>
      <c r="G544" s="61"/>
      <c r="H544" s="62"/>
    </row>
    <row r="545" spans="2:10" ht="9.9" customHeight="1" thickBot="1" x14ac:dyDescent="0.35">
      <c r="E545"/>
      <c r="F545" s="11"/>
      <c r="G545"/>
      <c r="H545" s="1"/>
    </row>
    <row r="546" spans="2:10" ht="15.75" customHeight="1" thickBot="1" x14ac:dyDescent="0.35">
      <c r="B546" s="56" t="s">
        <v>1</v>
      </c>
      <c r="C546" s="57"/>
      <c r="D546" s="57"/>
      <c r="E546" s="57"/>
      <c r="F546" s="13" t="s">
        <v>2</v>
      </c>
      <c r="G546" s="2" t="s">
        <v>3</v>
      </c>
      <c r="H546" s="2" t="s">
        <v>4</v>
      </c>
      <c r="I546" s="27"/>
      <c r="J546" s="28">
        <f>ROUND(F547,2)</f>
        <v>0</v>
      </c>
    </row>
    <row r="547" spans="2:10" ht="15" thickBot="1" x14ac:dyDescent="0.35">
      <c r="B547" s="44" t="s">
        <v>241</v>
      </c>
      <c r="C547" s="3" t="s">
        <v>6</v>
      </c>
      <c r="D547" s="58" t="s">
        <v>356</v>
      </c>
      <c r="E547" s="59"/>
      <c r="F547" s="25"/>
      <c r="G547" s="6">
        <v>2</v>
      </c>
      <c r="H547" s="5">
        <f>ROUND(J546*G547,2)</f>
        <v>0</v>
      </c>
      <c r="I547" s="29" t="str">
        <f>IF(ISBLANK('Modelo de oferta económica'!F547),"Es necesario completar el precio de esta partida, introduciendo un valor en la celda en naranja","")</f>
        <v>Es necesario completar el precio de esta partida, introduciendo un valor en la celda en naranja</v>
      </c>
    </row>
    <row r="548" spans="2:10" ht="24.75" customHeight="1" thickBot="1" x14ac:dyDescent="0.35">
      <c r="B548" s="60" t="s">
        <v>357</v>
      </c>
      <c r="C548" s="61"/>
      <c r="D548" s="61"/>
      <c r="E548" s="61"/>
      <c r="F548" s="61"/>
      <c r="G548" s="61"/>
      <c r="H548" s="62"/>
    </row>
    <row r="549" spans="2:10" ht="9.9" customHeight="1" thickBot="1" x14ac:dyDescent="0.35">
      <c r="E549"/>
      <c r="F549" s="11"/>
      <c r="G549"/>
      <c r="H549" s="1"/>
    </row>
    <row r="550" spans="2:10" ht="15.75" customHeight="1" thickBot="1" x14ac:dyDescent="0.35">
      <c r="B550" s="56" t="s">
        <v>1</v>
      </c>
      <c r="C550" s="57"/>
      <c r="D550" s="57"/>
      <c r="E550" s="57"/>
      <c r="F550" s="13" t="s">
        <v>2</v>
      </c>
      <c r="G550" s="2" t="s">
        <v>3</v>
      </c>
      <c r="H550" s="2" t="s">
        <v>4</v>
      </c>
      <c r="I550" s="27"/>
      <c r="J550" s="28">
        <f>ROUND(F551,2)</f>
        <v>0</v>
      </c>
    </row>
    <row r="551" spans="2:10" ht="15" thickBot="1" x14ac:dyDescent="0.35">
      <c r="B551" s="44" t="s">
        <v>242</v>
      </c>
      <c r="C551" s="3" t="s">
        <v>6</v>
      </c>
      <c r="D551" s="58" t="s">
        <v>358</v>
      </c>
      <c r="E551" s="59"/>
      <c r="F551" s="25"/>
      <c r="G551" s="6">
        <v>1</v>
      </c>
      <c r="H551" s="5">
        <f>ROUND(J550*G551,2)</f>
        <v>0</v>
      </c>
      <c r="I551" s="29" t="str">
        <f>IF(ISBLANK('Modelo de oferta económica'!F551),"Es necesario completar el precio de esta partida, introduciendo un valor en la celda en naranja","")</f>
        <v>Es necesario completar el precio de esta partida, introduciendo un valor en la celda en naranja</v>
      </c>
    </row>
    <row r="552" spans="2:10" ht="24.75" customHeight="1" thickBot="1" x14ac:dyDescent="0.35">
      <c r="B552" s="60" t="s">
        <v>357</v>
      </c>
      <c r="C552" s="61"/>
      <c r="D552" s="61"/>
      <c r="E552" s="61"/>
      <c r="F552" s="61"/>
      <c r="G552" s="61"/>
      <c r="H552" s="62"/>
    </row>
    <row r="553" spans="2:10" ht="9.9" customHeight="1" thickBot="1" x14ac:dyDescent="0.35">
      <c r="E553"/>
      <c r="F553" s="11"/>
      <c r="G553"/>
      <c r="H553" s="1"/>
    </row>
    <row r="554" spans="2:10" ht="15.75" customHeight="1" thickBot="1" x14ac:dyDescent="0.35">
      <c r="B554" s="56" t="s">
        <v>1</v>
      </c>
      <c r="C554" s="57"/>
      <c r="D554" s="57"/>
      <c r="E554" s="57"/>
      <c r="F554" s="13" t="s">
        <v>2</v>
      </c>
      <c r="G554" s="2" t="s">
        <v>3</v>
      </c>
      <c r="H554" s="2" t="s">
        <v>4</v>
      </c>
      <c r="I554" s="27"/>
      <c r="J554" s="28">
        <f>ROUND(F555,2)</f>
        <v>0</v>
      </c>
    </row>
    <row r="555" spans="2:10" ht="15" thickBot="1" x14ac:dyDescent="0.35">
      <c r="B555" s="44" t="s">
        <v>243</v>
      </c>
      <c r="C555" s="3" t="s">
        <v>6</v>
      </c>
      <c r="D555" s="58" t="s">
        <v>359</v>
      </c>
      <c r="E555" s="59"/>
      <c r="F555" s="25"/>
      <c r="G555" s="6">
        <v>3</v>
      </c>
      <c r="H555" s="5">
        <f>ROUND(J554*G555,2)</f>
        <v>0</v>
      </c>
      <c r="I555" s="29" t="str">
        <f>IF(ISBLANK('Modelo de oferta económica'!F555),"Es necesario completar el precio de esta partida, introduciendo un valor en la celda en naranja","")</f>
        <v>Es necesario completar el precio de esta partida, introduciendo un valor en la celda en naranja</v>
      </c>
    </row>
    <row r="556" spans="2:10" ht="24.75" customHeight="1" thickBot="1" x14ac:dyDescent="0.35">
      <c r="B556" s="60" t="s">
        <v>357</v>
      </c>
      <c r="C556" s="61"/>
      <c r="D556" s="61"/>
      <c r="E556" s="61"/>
      <c r="F556" s="61"/>
      <c r="G556" s="61"/>
      <c r="H556" s="62"/>
    </row>
    <row r="557" spans="2:10" ht="9.9" customHeight="1" thickBot="1" x14ac:dyDescent="0.35">
      <c r="E557"/>
      <c r="F557" s="11"/>
      <c r="G557"/>
      <c r="H557" s="1"/>
    </row>
    <row r="558" spans="2:10" ht="15.75" customHeight="1" thickBot="1" x14ac:dyDescent="0.35">
      <c r="B558" s="56" t="s">
        <v>1</v>
      </c>
      <c r="C558" s="57"/>
      <c r="D558" s="57"/>
      <c r="E558" s="57"/>
      <c r="F558" s="13" t="s">
        <v>2</v>
      </c>
      <c r="G558" s="2" t="s">
        <v>3</v>
      </c>
      <c r="H558" s="2" t="s">
        <v>4</v>
      </c>
      <c r="I558" s="27"/>
      <c r="J558" s="28">
        <f>ROUND(F559,2)</f>
        <v>0</v>
      </c>
    </row>
    <row r="559" spans="2:10" ht="15" thickBot="1" x14ac:dyDescent="0.35">
      <c r="B559" s="44" t="s">
        <v>244</v>
      </c>
      <c r="C559" s="3" t="s">
        <v>6</v>
      </c>
      <c r="D559" s="58" t="s">
        <v>387</v>
      </c>
      <c r="E559" s="59"/>
      <c r="F559" s="25"/>
      <c r="G559" s="6">
        <v>2</v>
      </c>
      <c r="H559" s="5">
        <f>ROUND(J558*G559,2)</f>
        <v>0</v>
      </c>
      <c r="I559" s="29" t="str">
        <f>IF(ISBLANK('Modelo de oferta económica'!F559),"Es necesario completar el precio de esta partida, introduciendo un valor en la celda en naranja","")</f>
        <v>Es necesario completar el precio de esta partida, introduciendo un valor en la celda en naranja</v>
      </c>
    </row>
    <row r="560" spans="2:10" ht="24.75" customHeight="1" thickBot="1" x14ac:dyDescent="0.35">
      <c r="B560" s="60" t="s">
        <v>357</v>
      </c>
      <c r="C560" s="61"/>
      <c r="D560" s="61"/>
      <c r="E560" s="61"/>
      <c r="F560" s="61"/>
      <c r="G560" s="61"/>
      <c r="H560" s="62"/>
    </row>
    <row r="561" spans="2:10" ht="9.9" customHeight="1" thickBot="1" x14ac:dyDescent="0.35">
      <c r="E561"/>
      <c r="F561" s="11"/>
      <c r="G561"/>
      <c r="H561" s="1"/>
    </row>
    <row r="562" spans="2:10" ht="15.75" customHeight="1" thickBot="1" x14ac:dyDescent="0.35">
      <c r="B562" s="56" t="s">
        <v>1</v>
      </c>
      <c r="C562" s="57"/>
      <c r="D562" s="57"/>
      <c r="E562" s="57"/>
      <c r="F562" s="13" t="s">
        <v>2</v>
      </c>
      <c r="G562" s="2" t="s">
        <v>3</v>
      </c>
      <c r="H562" s="2" t="s">
        <v>4</v>
      </c>
      <c r="I562" s="27"/>
      <c r="J562" s="28">
        <f>ROUND(F563,2)</f>
        <v>0</v>
      </c>
    </row>
    <row r="563" spans="2:10" ht="15" thickBot="1" x14ac:dyDescent="0.35">
      <c r="B563" s="44" t="s">
        <v>245</v>
      </c>
      <c r="C563" s="3" t="s">
        <v>6</v>
      </c>
      <c r="D563" s="58" t="s">
        <v>386</v>
      </c>
      <c r="E563" s="59"/>
      <c r="F563" s="25"/>
      <c r="G563" s="6">
        <v>2</v>
      </c>
      <c r="H563" s="5">
        <f>ROUND(J562*G563,2)</f>
        <v>0</v>
      </c>
      <c r="I563" s="29" t="str">
        <f>IF(ISBLANK('Modelo de oferta económica'!F563),"Es necesario completar el precio de esta partida, introduciendo un valor en la celda en naranja","")</f>
        <v>Es necesario completar el precio de esta partida, introduciendo un valor en la celda en naranja</v>
      </c>
    </row>
    <row r="564" spans="2:10" ht="24.75" customHeight="1" thickBot="1" x14ac:dyDescent="0.35">
      <c r="B564" s="60" t="s">
        <v>357</v>
      </c>
      <c r="C564" s="61"/>
      <c r="D564" s="61"/>
      <c r="E564" s="61"/>
      <c r="F564" s="61"/>
      <c r="G564" s="61"/>
      <c r="H564" s="62"/>
    </row>
    <row r="565" spans="2:10" ht="9.9" customHeight="1" thickBot="1" x14ac:dyDescent="0.35">
      <c r="E565"/>
      <c r="F565" s="11"/>
      <c r="G565"/>
      <c r="H565" s="1"/>
    </row>
    <row r="566" spans="2:10" ht="15.75" customHeight="1" thickBot="1" x14ac:dyDescent="0.35">
      <c r="B566" s="56" t="s">
        <v>1</v>
      </c>
      <c r="C566" s="57"/>
      <c r="D566" s="57"/>
      <c r="E566" s="57"/>
      <c r="F566" s="13" t="s">
        <v>2</v>
      </c>
      <c r="G566" s="2" t="s">
        <v>3</v>
      </c>
      <c r="H566" s="2" t="s">
        <v>4</v>
      </c>
      <c r="I566" s="27"/>
      <c r="J566" s="28">
        <f>ROUND(F567,2)</f>
        <v>0</v>
      </c>
    </row>
    <row r="567" spans="2:10" ht="15" thickBot="1" x14ac:dyDescent="0.35">
      <c r="B567" s="44" t="s">
        <v>246</v>
      </c>
      <c r="C567" s="3" t="s">
        <v>6</v>
      </c>
      <c r="D567" s="58" t="s">
        <v>385</v>
      </c>
      <c r="E567" s="59"/>
      <c r="F567" s="25"/>
      <c r="G567" s="6">
        <v>2</v>
      </c>
      <c r="H567" s="5">
        <f>ROUND(J566*G567,2)</f>
        <v>0</v>
      </c>
      <c r="I567" s="29" t="str">
        <f>IF(ISBLANK('Modelo de oferta económica'!F567),"Es necesario completar el precio de esta partida, introduciendo un valor en la celda en naranja","")</f>
        <v>Es necesario completar el precio de esta partida, introduciendo un valor en la celda en naranja</v>
      </c>
    </row>
    <row r="568" spans="2:10" ht="24.75" customHeight="1" thickBot="1" x14ac:dyDescent="0.35">
      <c r="B568" s="60" t="s">
        <v>357</v>
      </c>
      <c r="C568" s="61"/>
      <c r="D568" s="61"/>
      <c r="E568" s="61"/>
      <c r="F568" s="61"/>
      <c r="G568" s="61"/>
      <c r="H568" s="62"/>
    </row>
    <row r="569" spans="2:10" ht="9.9" customHeight="1" thickBot="1" x14ac:dyDescent="0.35">
      <c r="E569"/>
      <c r="F569" s="11"/>
      <c r="G569"/>
      <c r="H569" s="1"/>
    </row>
    <row r="570" spans="2:10" ht="15.75" customHeight="1" thickBot="1" x14ac:dyDescent="0.35">
      <c r="B570" s="56" t="s">
        <v>1</v>
      </c>
      <c r="C570" s="57"/>
      <c r="D570" s="57"/>
      <c r="E570" s="57"/>
      <c r="F570" s="13" t="s">
        <v>2</v>
      </c>
      <c r="G570" s="2" t="s">
        <v>3</v>
      </c>
      <c r="H570" s="2" t="s">
        <v>4</v>
      </c>
      <c r="I570" s="27"/>
      <c r="J570" s="28">
        <f>ROUND(F571,2)</f>
        <v>0</v>
      </c>
    </row>
    <row r="571" spans="2:10" ht="15" thickBot="1" x14ac:dyDescent="0.35">
      <c r="B571" s="44" t="s">
        <v>247</v>
      </c>
      <c r="C571" s="3" t="s">
        <v>6</v>
      </c>
      <c r="D571" s="58" t="s">
        <v>384</v>
      </c>
      <c r="E571" s="59"/>
      <c r="F571" s="25"/>
      <c r="G571" s="6">
        <v>2</v>
      </c>
      <c r="H571" s="5">
        <f>ROUND(J570*G571,2)</f>
        <v>0</v>
      </c>
      <c r="I571" s="29" t="str">
        <f>IF(ISBLANK('Modelo de oferta económica'!F571),"Es necesario completar el precio de esta partida, introduciendo un valor en la celda en naranja","")</f>
        <v>Es necesario completar el precio de esta partida, introduciendo un valor en la celda en naranja</v>
      </c>
    </row>
    <row r="572" spans="2:10" ht="24.75" customHeight="1" thickBot="1" x14ac:dyDescent="0.35">
      <c r="B572" s="60" t="s">
        <v>357</v>
      </c>
      <c r="C572" s="61"/>
      <c r="D572" s="61"/>
      <c r="E572" s="61"/>
      <c r="F572" s="61"/>
      <c r="G572" s="61"/>
      <c r="H572" s="62"/>
    </row>
    <row r="573" spans="2:10" ht="9.9" customHeight="1" thickBot="1" x14ac:dyDescent="0.35">
      <c r="E573"/>
      <c r="F573" s="11"/>
      <c r="G573"/>
      <c r="H573" s="1"/>
    </row>
    <row r="574" spans="2:10" ht="15.75" customHeight="1" thickBot="1" x14ac:dyDescent="0.35">
      <c r="B574" s="56" t="s">
        <v>1</v>
      </c>
      <c r="C574" s="57"/>
      <c r="D574" s="57"/>
      <c r="E574" s="57"/>
      <c r="F574" s="13" t="s">
        <v>2</v>
      </c>
      <c r="G574" s="2" t="s">
        <v>3</v>
      </c>
      <c r="H574" s="2" t="s">
        <v>4</v>
      </c>
      <c r="I574" s="27"/>
      <c r="J574" s="28">
        <f>ROUND(F575,2)</f>
        <v>0</v>
      </c>
    </row>
    <row r="575" spans="2:10" ht="15" thickBot="1" x14ac:dyDescent="0.35">
      <c r="B575" s="44" t="s">
        <v>248</v>
      </c>
      <c r="C575" s="3" t="s">
        <v>6</v>
      </c>
      <c r="D575" s="58" t="s">
        <v>383</v>
      </c>
      <c r="E575" s="59"/>
      <c r="F575" s="25"/>
      <c r="G575" s="6">
        <v>3</v>
      </c>
      <c r="H575" s="5">
        <f>ROUND(J574*G575,2)</f>
        <v>0</v>
      </c>
      <c r="I575" s="29" t="str">
        <f>IF(ISBLANK('Modelo de oferta económica'!F575),"Es necesario completar el precio de esta partida, introduciendo un valor en la celda en naranja","")</f>
        <v>Es necesario completar el precio de esta partida, introduciendo un valor en la celda en naranja</v>
      </c>
    </row>
    <row r="576" spans="2:10" ht="24.75" customHeight="1" thickBot="1" x14ac:dyDescent="0.35">
      <c r="B576" s="60" t="s">
        <v>357</v>
      </c>
      <c r="C576" s="61"/>
      <c r="D576" s="61"/>
      <c r="E576" s="61"/>
      <c r="F576" s="61"/>
      <c r="G576" s="61"/>
      <c r="H576" s="62"/>
    </row>
    <row r="577" spans="2:10" ht="9.9" customHeight="1" thickBot="1" x14ac:dyDescent="0.35">
      <c r="E577"/>
      <c r="F577" s="11"/>
      <c r="G577"/>
      <c r="H577" s="1"/>
    </row>
    <row r="578" spans="2:10" ht="15.75" customHeight="1" thickBot="1" x14ac:dyDescent="0.35">
      <c r="B578" s="56" t="s">
        <v>1</v>
      </c>
      <c r="C578" s="57"/>
      <c r="D578" s="57"/>
      <c r="E578" s="57"/>
      <c r="F578" s="13" t="s">
        <v>2</v>
      </c>
      <c r="G578" s="2" t="s">
        <v>3</v>
      </c>
      <c r="H578" s="2" t="s">
        <v>4</v>
      </c>
      <c r="I578" s="27"/>
      <c r="J578" s="28">
        <f>ROUND(F579,2)</f>
        <v>0</v>
      </c>
    </row>
    <row r="579" spans="2:10" ht="15" thickBot="1" x14ac:dyDescent="0.35">
      <c r="B579" s="44" t="s">
        <v>249</v>
      </c>
      <c r="C579" s="3" t="s">
        <v>6</v>
      </c>
      <c r="D579" s="58" t="s">
        <v>382</v>
      </c>
      <c r="E579" s="59"/>
      <c r="F579" s="25"/>
      <c r="G579" s="6">
        <v>2</v>
      </c>
      <c r="H579" s="5">
        <f>ROUND(J578*G579,2)</f>
        <v>0</v>
      </c>
      <c r="I579" s="29" t="str">
        <f>IF(ISBLANK('Modelo de oferta económica'!F579),"Es necesario completar el precio de esta partida, introduciendo un valor en la celda en naranja","")</f>
        <v>Es necesario completar el precio de esta partida, introduciendo un valor en la celda en naranja</v>
      </c>
    </row>
    <row r="580" spans="2:10" ht="24.75" customHeight="1" thickBot="1" x14ac:dyDescent="0.35">
      <c r="B580" s="60" t="s">
        <v>357</v>
      </c>
      <c r="C580" s="61"/>
      <c r="D580" s="61"/>
      <c r="E580" s="61"/>
      <c r="F580" s="61"/>
      <c r="G580" s="61"/>
      <c r="H580" s="62"/>
    </row>
    <row r="581" spans="2:10" ht="9.9" customHeight="1" thickBot="1" x14ac:dyDescent="0.35">
      <c r="E581"/>
      <c r="F581" s="11"/>
      <c r="G581"/>
      <c r="H581" s="1"/>
    </row>
    <row r="582" spans="2:10" ht="15.75" customHeight="1" thickBot="1" x14ac:dyDescent="0.35">
      <c r="B582" s="56" t="s">
        <v>1</v>
      </c>
      <c r="C582" s="57"/>
      <c r="D582" s="57"/>
      <c r="E582" s="57"/>
      <c r="F582" s="13" t="s">
        <v>2</v>
      </c>
      <c r="G582" s="2" t="s">
        <v>3</v>
      </c>
      <c r="H582" s="2" t="s">
        <v>4</v>
      </c>
      <c r="I582" s="27"/>
      <c r="J582" s="28">
        <f>ROUND(F583,2)</f>
        <v>0</v>
      </c>
    </row>
    <row r="583" spans="2:10" ht="15" thickBot="1" x14ac:dyDescent="0.35">
      <c r="B583" s="44" t="s">
        <v>250</v>
      </c>
      <c r="C583" s="3" t="s">
        <v>6</v>
      </c>
      <c r="D583" s="58" t="s">
        <v>381</v>
      </c>
      <c r="E583" s="59"/>
      <c r="F583" s="25"/>
      <c r="G583" s="6">
        <v>3</v>
      </c>
      <c r="H583" s="5">
        <f>ROUND(J582*G583,2)</f>
        <v>0</v>
      </c>
      <c r="I583" s="29" t="str">
        <f>IF(ISBLANK('Modelo de oferta económica'!F583),"Es necesario completar el precio de esta partida, introduciendo un valor en la celda en naranja","")</f>
        <v>Es necesario completar el precio de esta partida, introduciendo un valor en la celda en naranja</v>
      </c>
    </row>
    <row r="584" spans="2:10" ht="24.75" customHeight="1" thickBot="1" x14ac:dyDescent="0.35">
      <c r="B584" s="60" t="s">
        <v>357</v>
      </c>
      <c r="C584" s="61"/>
      <c r="D584" s="61"/>
      <c r="E584" s="61"/>
      <c r="F584" s="61"/>
      <c r="G584" s="61"/>
      <c r="H584" s="62"/>
    </row>
    <row r="585" spans="2:10" ht="9.9" customHeight="1" thickBot="1" x14ac:dyDescent="0.35">
      <c r="E585"/>
      <c r="F585" s="11"/>
      <c r="G585"/>
      <c r="H585" s="1"/>
    </row>
    <row r="586" spans="2:10" ht="15.75" customHeight="1" thickBot="1" x14ac:dyDescent="0.35">
      <c r="B586" s="56" t="s">
        <v>1</v>
      </c>
      <c r="C586" s="57"/>
      <c r="D586" s="57"/>
      <c r="E586" s="57"/>
      <c r="F586" s="13" t="s">
        <v>2</v>
      </c>
      <c r="G586" s="2" t="s">
        <v>3</v>
      </c>
      <c r="H586" s="2" t="s">
        <v>4</v>
      </c>
      <c r="I586" s="27"/>
      <c r="J586" s="28">
        <f>ROUND(F587,2)</f>
        <v>0</v>
      </c>
    </row>
    <row r="587" spans="2:10" ht="15" thickBot="1" x14ac:dyDescent="0.35">
      <c r="B587" s="44" t="s">
        <v>251</v>
      </c>
      <c r="C587" s="3" t="s">
        <v>6</v>
      </c>
      <c r="D587" s="58" t="s">
        <v>380</v>
      </c>
      <c r="E587" s="59"/>
      <c r="F587" s="25"/>
      <c r="G587" s="6">
        <v>2</v>
      </c>
      <c r="H587" s="5">
        <f>ROUND(J586*G587,2)</f>
        <v>0</v>
      </c>
      <c r="I587" s="29" t="str">
        <f>IF(ISBLANK('Modelo de oferta económica'!F587),"Es necesario completar el precio de esta partida, introduciendo un valor en la celda en naranja","")</f>
        <v>Es necesario completar el precio de esta partida, introduciendo un valor en la celda en naranja</v>
      </c>
    </row>
    <row r="588" spans="2:10" ht="24.75" customHeight="1" thickBot="1" x14ac:dyDescent="0.35">
      <c r="B588" s="60" t="s">
        <v>357</v>
      </c>
      <c r="C588" s="61"/>
      <c r="D588" s="61"/>
      <c r="E588" s="61"/>
      <c r="F588" s="61"/>
      <c r="G588" s="61"/>
      <c r="H588" s="62"/>
    </row>
    <row r="589" spans="2:10" ht="9.9" customHeight="1" thickBot="1" x14ac:dyDescent="0.35">
      <c r="E589"/>
      <c r="F589" s="11"/>
      <c r="G589"/>
      <c r="H589" s="1"/>
    </row>
    <row r="590" spans="2:10" ht="15.75" customHeight="1" thickBot="1" x14ac:dyDescent="0.35">
      <c r="B590" s="56" t="s">
        <v>1</v>
      </c>
      <c r="C590" s="57"/>
      <c r="D590" s="57"/>
      <c r="E590" s="57"/>
      <c r="F590" s="13" t="s">
        <v>2</v>
      </c>
      <c r="G590" s="2" t="s">
        <v>3</v>
      </c>
      <c r="H590" s="2" t="s">
        <v>4</v>
      </c>
      <c r="I590" s="27"/>
      <c r="J590" s="28">
        <f>ROUND(F591,2)</f>
        <v>0</v>
      </c>
    </row>
    <row r="591" spans="2:10" ht="15" thickBot="1" x14ac:dyDescent="0.35">
      <c r="B591" s="44" t="s">
        <v>252</v>
      </c>
      <c r="C591" s="3" t="s">
        <v>6</v>
      </c>
      <c r="D591" s="58" t="s">
        <v>379</v>
      </c>
      <c r="E591" s="59"/>
      <c r="F591" s="25"/>
      <c r="G591" s="6">
        <v>3</v>
      </c>
      <c r="H591" s="5">
        <f>ROUND(J590*G591,2)</f>
        <v>0</v>
      </c>
      <c r="I591" s="29" t="str">
        <f>IF(ISBLANK('Modelo de oferta económica'!F591),"Es necesario completar el precio de esta partida, introduciendo un valor en la celda en naranja","")</f>
        <v>Es necesario completar el precio de esta partida, introduciendo un valor en la celda en naranja</v>
      </c>
    </row>
    <row r="592" spans="2:10" ht="24.75" customHeight="1" thickBot="1" x14ac:dyDescent="0.35">
      <c r="B592" s="60" t="s">
        <v>357</v>
      </c>
      <c r="C592" s="61"/>
      <c r="D592" s="61"/>
      <c r="E592" s="61"/>
      <c r="F592" s="61"/>
      <c r="G592" s="61"/>
      <c r="H592" s="62"/>
    </row>
    <row r="593" spans="2:10" ht="9.9" customHeight="1" thickBot="1" x14ac:dyDescent="0.35">
      <c r="E593"/>
      <c r="F593" s="11"/>
      <c r="G593"/>
      <c r="H593" s="1"/>
    </row>
    <row r="594" spans="2:10" ht="15.75" customHeight="1" thickBot="1" x14ac:dyDescent="0.35">
      <c r="B594" s="56" t="s">
        <v>1</v>
      </c>
      <c r="C594" s="57"/>
      <c r="D594" s="57"/>
      <c r="E594" s="57"/>
      <c r="F594" s="13" t="s">
        <v>2</v>
      </c>
      <c r="G594" s="2" t="s">
        <v>3</v>
      </c>
      <c r="H594" s="2" t="s">
        <v>4</v>
      </c>
      <c r="I594" s="27"/>
      <c r="J594" s="28">
        <f>ROUND(F595,2)</f>
        <v>0</v>
      </c>
    </row>
    <row r="595" spans="2:10" ht="15" thickBot="1" x14ac:dyDescent="0.35">
      <c r="B595" s="44" t="s">
        <v>253</v>
      </c>
      <c r="C595" s="3" t="s">
        <v>6</v>
      </c>
      <c r="D595" s="58" t="s">
        <v>378</v>
      </c>
      <c r="E595" s="59"/>
      <c r="F595" s="25"/>
      <c r="G595" s="6">
        <v>2</v>
      </c>
      <c r="H595" s="5">
        <f>ROUND(J594*G595,2)</f>
        <v>0</v>
      </c>
      <c r="I595" s="29" t="str">
        <f>IF(ISBLANK('Modelo de oferta económica'!F595),"Es necesario completar el precio de esta partida, introduciendo un valor en la celda en naranja","")</f>
        <v>Es necesario completar el precio de esta partida, introduciendo un valor en la celda en naranja</v>
      </c>
    </row>
    <row r="596" spans="2:10" ht="24.75" customHeight="1" thickBot="1" x14ac:dyDescent="0.35">
      <c r="B596" s="60" t="s">
        <v>357</v>
      </c>
      <c r="C596" s="61"/>
      <c r="D596" s="61"/>
      <c r="E596" s="61"/>
      <c r="F596" s="61"/>
      <c r="G596" s="61"/>
      <c r="H596" s="62"/>
    </row>
    <row r="597" spans="2:10" ht="9.9" customHeight="1" thickBot="1" x14ac:dyDescent="0.35">
      <c r="E597"/>
      <c r="F597" s="11"/>
      <c r="G597"/>
      <c r="H597" s="1"/>
    </row>
    <row r="598" spans="2:10" ht="15.75" customHeight="1" thickBot="1" x14ac:dyDescent="0.35">
      <c r="B598" s="56" t="s">
        <v>1</v>
      </c>
      <c r="C598" s="57"/>
      <c r="D598" s="57"/>
      <c r="E598" s="57"/>
      <c r="F598" s="13" t="s">
        <v>2</v>
      </c>
      <c r="G598" s="2" t="s">
        <v>3</v>
      </c>
      <c r="H598" s="2" t="s">
        <v>4</v>
      </c>
      <c r="I598" s="27"/>
      <c r="J598" s="28">
        <f>ROUND(F599,2)</f>
        <v>0</v>
      </c>
    </row>
    <row r="599" spans="2:10" ht="15" thickBot="1" x14ac:dyDescent="0.35">
      <c r="B599" s="44" t="s">
        <v>254</v>
      </c>
      <c r="C599" s="3" t="s">
        <v>6</v>
      </c>
      <c r="D599" s="58" t="s">
        <v>377</v>
      </c>
      <c r="E599" s="59"/>
      <c r="F599" s="25"/>
      <c r="G599" s="6">
        <v>1</v>
      </c>
      <c r="H599" s="5">
        <f>ROUND(J598*G599,2)</f>
        <v>0</v>
      </c>
      <c r="I599" s="29" t="str">
        <f>IF(ISBLANK('Modelo de oferta económica'!F599),"Es necesario completar el precio de esta partida, introduciendo un valor en la celda en naranja","")</f>
        <v>Es necesario completar el precio de esta partida, introduciendo un valor en la celda en naranja</v>
      </c>
    </row>
    <row r="600" spans="2:10" ht="24.75" customHeight="1" thickBot="1" x14ac:dyDescent="0.35">
      <c r="B600" s="60" t="s">
        <v>357</v>
      </c>
      <c r="C600" s="61"/>
      <c r="D600" s="61"/>
      <c r="E600" s="61"/>
      <c r="F600" s="61"/>
      <c r="G600" s="61"/>
      <c r="H600" s="62"/>
    </row>
    <row r="601" spans="2:10" ht="9.9" customHeight="1" thickBot="1" x14ac:dyDescent="0.35">
      <c r="E601"/>
      <c r="F601" s="11"/>
      <c r="G601"/>
      <c r="H601" s="1"/>
    </row>
    <row r="602" spans="2:10" ht="15.75" customHeight="1" thickBot="1" x14ac:dyDescent="0.35">
      <c r="B602" s="56" t="s">
        <v>1</v>
      </c>
      <c r="C602" s="57"/>
      <c r="D602" s="57"/>
      <c r="E602" s="57"/>
      <c r="F602" s="13" t="s">
        <v>2</v>
      </c>
      <c r="G602" s="2" t="s">
        <v>3</v>
      </c>
      <c r="H602" s="2" t="s">
        <v>4</v>
      </c>
      <c r="I602" s="27"/>
      <c r="J602" s="28">
        <f>ROUND(F603,2)</f>
        <v>0</v>
      </c>
    </row>
    <row r="603" spans="2:10" ht="15" thickBot="1" x14ac:dyDescent="0.35">
      <c r="B603" s="44" t="s">
        <v>255</v>
      </c>
      <c r="C603" s="3" t="s">
        <v>6</v>
      </c>
      <c r="D603" s="58" t="s">
        <v>376</v>
      </c>
      <c r="E603" s="59"/>
      <c r="F603" s="25"/>
      <c r="G603" s="6">
        <v>1</v>
      </c>
      <c r="H603" s="5">
        <f>ROUND(J602*G603,2)</f>
        <v>0</v>
      </c>
      <c r="I603" s="29" t="str">
        <f>IF(ISBLANK('Modelo de oferta económica'!F603),"Es necesario completar el precio de esta partida, introduciendo un valor en la celda en naranja","")</f>
        <v>Es necesario completar el precio de esta partida, introduciendo un valor en la celda en naranja</v>
      </c>
    </row>
    <row r="604" spans="2:10" ht="24.75" customHeight="1" thickBot="1" x14ac:dyDescent="0.35">
      <c r="B604" s="60" t="s">
        <v>357</v>
      </c>
      <c r="C604" s="61"/>
      <c r="D604" s="61"/>
      <c r="E604" s="61"/>
      <c r="F604" s="61"/>
      <c r="G604" s="61"/>
      <c r="H604" s="62"/>
    </row>
    <row r="605" spans="2:10" ht="9.9" customHeight="1" thickBot="1" x14ac:dyDescent="0.35">
      <c r="E605"/>
      <c r="F605" s="11"/>
      <c r="G605"/>
      <c r="H605" s="1"/>
    </row>
    <row r="606" spans="2:10" ht="15.75" customHeight="1" thickBot="1" x14ac:dyDescent="0.35">
      <c r="B606" s="56" t="s">
        <v>1</v>
      </c>
      <c r="C606" s="57"/>
      <c r="D606" s="57"/>
      <c r="E606" s="57"/>
      <c r="F606" s="13" t="s">
        <v>2</v>
      </c>
      <c r="G606" s="2" t="s">
        <v>3</v>
      </c>
      <c r="H606" s="2" t="s">
        <v>4</v>
      </c>
      <c r="I606" s="27"/>
      <c r="J606" s="28">
        <f>ROUND(F607,2)</f>
        <v>0</v>
      </c>
    </row>
    <row r="607" spans="2:10" ht="15" thickBot="1" x14ac:dyDescent="0.35">
      <c r="B607" s="44" t="s">
        <v>256</v>
      </c>
      <c r="C607" s="3" t="s">
        <v>6</v>
      </c>
      <c r="D607" s="58" t="s">
        <v>375</v>
      </c>
      <c r="E607" s="59"/>
      <c r="F607" s="25"/>
      <c r="G607" s="6">
        <v>1</v>
      </c>
      <c r="H607" s="5">
        <f>ROUND(J606*G607,2)</f>
        <v>0</v>
      </c>
      <c r="I607" s="29" t="str">
        <f>IF(ISBLANK('Modelo de oferta económica'!F607),"Es necesario completar el precio de esta partida, introduciendo un valor en la celda en naranja","")</f>
        <v>Es necesario completar el precio de esta partida, introduciendo un valor en la celda en naranja</v>
      </c>
    </row>
    <row r="608" spans="2:10" ht="24.75" customHeight="1" thickBot="1" x14ac:dyDescent="0.35">
      <c r="B608" s="60" t="s">
        <v>357</v>
      </c>
      <c r="C608" s="61"/>
      <c r="D608" s="61"/>
      <c r="E608" s="61"/>
      <c r="F608" s="61"/>
      <c r="G608" s="61"/>
      <c r="H608" s="62"/>
    </row>
    <row r="609" spans="2:10" ht="9.9" customHeight="1" thickBot="1" x14ac:dyDescent="0.35">
      <c r="E609"/>
      <c r="F609" s="11"/>
      <c r="G609"/>
      <c r="H609" s="1"/>
    </row>
    <row r="610" spans="2:10" ht="15.75" customHeight="1" thickBot="1" x14ac:dyDescent="0.35">
      <c r="B610" s="56" t="s">
        <v>1</v>
      </c>
      <c r="C610" s="57"/>
      <c r="D610" s="57"/>
      <c r="E610" s="57"/>
      <c r="F610" s="13" t="s">
        <v>2</v>
      </c>
      <c r="G610" s="2" t="s">
        <v>3</v>
      </c>
      <c r="H610" s="2" t="s">
        <v>4</v>
      </c>
      <c r="I610" s="27"/>
      <c r="J610" s="28">
        <f>ROUND(F611,2)</f>
        <v>0</v>
      </c>
    </row>
    <row r="611" spans="2:10" ht="15" thickBot="1" x14ac:dyDescent="0.35">
      <c r="B611" s="44" t="s">
        <v>257</v>
      </c>
      <c r="C611" s="3" t="s">
        <v>6</v>
      </c>
      <c r="D611" s="58" t="s">
        <v>374</v>
      </c>
      <c r="E611" s="59"/>
      <c r="F611" s="25"/>
      <c r="G611" s="6">
        <v>2</v>
      </c>
      <c r="H611" s="5">
        <f>ROUND(J610*G611,2)</f>
        <v>0</v>
      </c>
      <c r="I611" s="29" t="str">
        <f>IF(ISBLANK('Modelo de oferta económica'!F611),"Es necesario completar el precio de esta partida, introduciendo un valor en la celda en naranja","")</f>
        <v>Es necesario completar el precio de esta partida, introduciendo un valor en la celda en naranja</v>
      </c>
    </row>
    <row r="612" spans="2:10" ht="24.75" customHeight="1" thickBot="1" x14ac:dyDescent="0.35">
      <c r="B612" s="60" t="s">
        <v>357</v>
      </c>
      <c r="C612" s="61"/>
      <c r="D612" s="61"/>
      <c r="E612" s="61"/>
      <c r="F612" s="61"/>
      <c r="G612" s="61"/>
      <c r="H612" s="62"/>
    </row>
    <row r="613" spans="2:10" ht="9.9" customHeight="1" thickBot="1" x14ac:dyDescent="0.35">
      <c r="E613"/>
      <c r="F613" s="11"/>
      <c r="G613"/>
      <c r="H613" s="1"/>
    </row>
    <row r="614" spans="2:10" ht="15.75" customHeight="1" thickBot="1" x14ac:dyDescent="0.35">
      <c r="B614" s="56" t="s">
        <v>1</v>
      </c>
      <c r="C614" s="57"/>
      <c r="D614" s="57"/>
      <c r="E614" s="57"/>
      <c r="F614" s="13" t="s">
        <v>2</v>
      </c>
      <c r="G614" s="2" t="s">
        <v>3</v>
      </c>
      <c r="H614" s="2" t="s">
        <v>4</v>
      </c>
      <c r="I614" s="27"/>
      <c r="J614" s="28">
        <f>ROUND(F615,2)</f>
        <v>0</v>
      </c>
    </row>
    <row r="615" spans="2:10" ht="15" thickBot="1" x14ac:dyDescent="0.35">
      <c r="B615" s="44" t="s">
        <v>258</v>
      </c>
      <c r="C615" s="3" t="s">
        <v>6</v>
      </c>
      <c r="D615" s="58" t="s">
        <v>373</v>
      </c>
      <c r="E615" s="59"/>
      <c r="F615" s="25"/>
      <c r="G615" s="6">
        <v>1</v>
      </c>
      <c r="H615" s="5">
        <f>ROUND(J614*G615,2)</f>
        <v>0</v>
      </c>
      <c r="I615" s="29" t="str">
        <f>IF(ISBLANK('Modelo de oferta económica'!F615),"Es necesario completar el precio de esta partida, introduciendo un valor en la celda en naranja","")</f>
        <v>Es necesario completar el precio de esta partida, introduciendo un valor en la celda en naranja</v>
      </c>
    </row>
    <row r="616" spans="2:10" ht="24.75" customHeight="1" thickBot="1" x14ac:dyDescent="0.35">
      <c r="B616" s="60" t="s">
        <v>357</v>
      </c>
      <c r="C616" s="61"/>
      <c r="D616" s="61"/>
      <c r="E616" s="61"/>
      <c r="F616" s="61"/>
      <c r="G616" s="61"/>
      <c r="H616" s="62"/>
    </row>
    <row r="617" spans="2:10" ht="9.9" customHeight="1" thickBot="1" x14ac:dyDescent="0.35">
      <c r="E617"/>
      <c r="F617" s="11"/>
      <c r="G617"/>
      <c r="H617" s="1"/>
    </row>
    <row r="618" spans="2:10" ht="15.75" customHeight="1" thickBot="1" x14ac:dyDescent="0.35">
      <c r="B618" s="56" t="s">
        <v>1</v>
      </c>
      <c r="C618" s="57"/>
      <c r="D618" s="57"/>
      <c r="E618" s="57"/>
      <c r="F618" s="13" t="s">
        <v>2</v>
      </c>
      <c r="G618" s="2" t="s">
        <v>3</v>
      </c>
      <c r="H618" s="2" t="s">
        <v>4</v>
      </c>
      <c r="I618" s="27"/>
      <c r="J618" s="28">
        <f>ROUND(F619,2)</f>
        <v>0</v>
      </c>
    </row>
    <row r="619" spans="2:10" ht="15" thickBot="1" x14ac:dyDescent="0.35">
      <c r="B619" s="44" t="s">
        <v>259</v>
      </c>
      <c r="C619" s="3" t="s">
        <v>6</v>
      </c>
      <c r="D619" s="58" t="s">
        <v>372</v>
      </c>
      <c r="E619" s="59"/>
      <c r="F619" s="25"/>
      <c r="G619" s="6">
        <v>2</v>
      </c>
      <c r="H619" s="5">
        <f>ROUND(J618*G619,2)</f>
        <v>0</v>
      </c>
      <c r="I619" s="29" t="str">
        <f>IF(ISBLANK('Modelo de oferta económica'!F619),"Es necesario completar el precio de esta partida, introduciendo un valor en la celda en naranja","")</f>
        <v>Es necesario completar el precio de esta partida, introduciendo un valor en la celda en naranja</v>
      </c>
    </row>
    <row r="620" spans="2:10" ht="24.75" customHeight="1" thickBot="1" x14ac:dyDescent="0.35">
      <c r="B620" s="60" t="s">
        <v>357</v>
      </c>
      <c r="C620" s="61"/>
      <c r="D620" s="61"/>
      <c r="E620" s="61"/>
      <c r="F620" s="61"/>
      <c r="G620" s="61"/>
      <c r="H620" s="62"/>
    </row>
    <row r="621" spans="2:10" ht="9.9" customHeight="1" thickBot="1" x14ac:dyDescent="0.35">
      <c r="E621"/>
      <c r="F621" s="11"/>
      <c r="G621"/>
      <c r="H621" s="1"/>
    </row>
    <row r="622" spans="2:10" ht="15.75" customHeight="1" thickBot="1" x14ac:dyDescent="0.35">
      <c r="B622" s="56" t="s">
        <v>1</v>
      </c>
      <c r="C622" s="57"/>
      <c r="D622" s="57"/>
      <c r="E622" s="57"/>
      <c r="F622" s="13" t="s">
        <v>2</v>
      </c>
      <c r="G622" s="2" t="s">
        <v>3</v>
      </c>
      <c r="H622" s="2" t="s">
        <v>4</v>
      </c>
      <c r="I622" s="27"/>
      <c r="J622" s="28">
        <f>ROUND(F623,2)</f>
        <v>0</v>
      </c>
    </row>
    <row r="623" spans="2:10" ht="15" thickBot="1" x14ac:dyDescent="0.35">
      <c r="B623" s="44" t="s">
        <v>260</v>
      </c>
      <c r="C623" s="3" t="s">
        <v>6</v>
      </c>
      <c r="D623" s="58" t="s">
        <v>371</v>
      </c>
      <c r="E623" s="59"/>
      <c r="F623" s="25"/>
      <c r="G623" s="6">
        <v>2</v>
      </c>
      <c r="H623" s="5">
        <f>ROUND(J622*G623,2)</f>
        <v>0</v>
      </c>
      <c r="I623" s="29" t="str">
        <f>IF(ISBLANK('Modelo de oferta económica'!F623),"Es necesario completar el precio de esta partida, introduciendo un valor en la celda en naranja","")</f>
        <v>Es necesario completar el precio de esta partida, introduciendo un valor en la celda en naranja</v>
      </c>
    </row>
    <row r="624" spans="2:10" ht="25.5" customHeight="1" thickBot="1" x14ac:dyDescent="0.35">
      <c r="B624" s="60" t="s">
        <v>357</v>
      </c>
      <c r="C624" s="61"/>
      <c r="D624" s="61"/>
      <c r="E624" s="61"/>
      <c r="F624" s="61"/>
      <c r="G624" s="61"/>
      <c r="H624" s="62"/>
    </row>
    <row r="625" spans="2:10" ht="9.9" customHeight="1" thickBot="1" x14ac:dyDescent="0.35">
      <c r="E625"/>
      <c r="F625" s="11"/>
      <c r="G625"/>
      <c r="H625" s="1"/>
    </row>
    <row r="626" spans="2:10" ht="15.75" customHeight="1" thickBot="1" x14ac:dyDescent="0.35">
      <c r="B626" s="56" t="s">
        <v>1</v>
      </c>
      <c r="C626" s="57"/>
      <c r="D626" s="57"/>
      <c r="E626" s="57"/>
      <c r="F626" s="13" t="s">
        <v>2</v>
      </c>
      <c r="G626" s="2" t="s">
        <v>3</v>
      </c>
      <c r="H626" s="2" t="s">
        <v>4</v>
      </c>
      <c r="I626" s="27"/>
      <c r="J626" s="28">
        <f>ROUND(F627,2)</f>
        <v>0</v>
      </c>
    </row>
    <row r="627" spans="2:10" ht="15" thickBot="1" x14ac:dyDescent="0.35">
      <c r="B627" s="44" t="s">
        <v>261</v>
      </c>
      <c r="C627" s="3" t="s">
        <v>6</v>
      </c>
      <c r="D627" s="58" t="s">
        <v>370</v>
      </c>
      <c r="E627" s="59"/>
      <c r="F627" s="25"/>
      <c r="G627" s="6">
        <v>2</v>
      </c>
      <c r="H627" s="5">
        <f>ROUND(J626*G627,2)</f>
        <v>0</v>
      </c>
      <c r="I627" s="29" t="str">
        <f>IF(ISBLANK('Modelo de oferta económica'!F627),"Es necesario completar el precio de esta partida, introduciendo un valor en la celda en naranja","")</f>
        <v>Es necesario completar el precio de esta partida, introduciendo un valor en la celda en naranja</v>
      </c>
    </row>
    <row r="628" spans="2:10" ht="29.25" customHeight="1" thickBot="1" x14ac:dyDescent="0.35">
      <c r="B628" s="60" t="s">
        <v>357</v>
      </c>
      <c r="C628" s="61"/>
      <c r="D628" s="61"/>
      <c r="E628" s="61"/>
      <c r="F628" s="61"/>
      <c r="G628" s="61"/>
      <c r="H628" s="62"/>
    </row>
    <row r="629" spans="2:10" ht="9.9" customHeight="1" thickBot="1" x14ac:dyDescent="0.35">
      <c r="E629"/>
      <c r="F629" s="11"/>
      <c r="G629"/>
      <c r="H629" s="1"/>
    </row>
    <row r="630" spans="2:10" ht="15.75" customHeight="1" thickBot="1" x14ac:dyDescent="0.35">
      <c r="B630" s="56" t="s">
        <v>1</v>
      </c>
      <c r="C630" s="57"/>
      <c r="D630" s="57"/>
      <c r="E630" s="57"/>
      <c r="F630" s="13" t="s">
        <v>2</v>
      </c>
      <c r="G630" s="2" t="s">
        <v>3</v>
      </c>
      <c r="H630" s="2" t="s">
        <v>4</v>
      </c>
      <c r="I630" s="27"/>
      <c r="J630" s="28">
        <f>ROUND(F631,2)</f>
        <v>0</v>
      </c>
    </row>
    <row r="631" spans="2:10" ht="15" thickBot="1" x14ac:dyDescent="0.35">
      <c r="B631" s="44" t="s">
        <v>262</v>
      </c>
      <c r="C631" s="3" t="s">
        <v>6</v>
      </c>
      <c r="D631" s="58" t="s">
        <v>369</v>
      </c>
      <c r="E631" s="59"/>
      <c r="F631" s="25"/>
      <c r="G631" s="6">
        <v>1</v>
      </c>
      <c r="H631" s="5">
        <f>ROUND(J630*G631,2)</f>
        <v>0</v>
      </c>
      <c r="I631" s="29" t="str">
        <f>IF(ISBLANK('Modelo de oferta económica'!F631),"Es necesario completar el precio de esta partida, introduciendo un valor en la celda en naranja","")</f>
        <v>Es necesario completar el precio de esta partida, introduciendo un valor en la celda en naranja</v>
      </c>
    </row>
    <row r="632" spans="2:10" ht="30" customHeight="1" thickBot="1" x14ac:dyDescent="0.35">
      <c r="B632" s="60" t="s">
        <v>357</v>
      </c>
      <c r="C632" s="61"/>
      <c r="D632" s="61"/>
      <c r="E632" s="61"/>
      <c r="F632" s="61"/>
      <c r="G632" s="61"/>
      <c r="H632" s="62"/>
    </row>
    <row r="633" spans="2:10" ht="9.9" customHeight="1" thickBot="1" x14ac:dyDescent="0.35">
      <c r="E633"/>
      <c r="F633" s="11"/>
      <c r="G633"/>
      <c r="H633" s="1"/>
    </row>
    <row r="634" spans="2:10" ht="15.75" customHeight="1" thickBot="1" x14ac:dyDescent="0.35">
      <c r="B634" s="56" t="s">
        <v>1</v>
      </c>
      <c r="C634" s="57"/>
      <c r="D634" s="57"/>
      <c r="E634" s="57"/>
      <c r="F634" s="13" t="s">
        <v>2</v>
      </c>
      <c r="G634" s="2" t="s">
        <v>3</v>
      </c>
      <c r="H634" s="2" t="s">
        <v>4</v>
      </c>
      <c r="I634" s="27"/>
      <c r="J634" s="28">
        <f>ROUND(F635,2)</f>
        <v>0</v>
      </c>
    </row>
    <row r="635" spans="2:10" ht="15" thickBot="1" x14ac:dyDescent="0.35">
      <c r="B635" s="44" t="s">
        <v>263</v>
      </c>
      <c r="C635" s="3" t="s">
        <v>6</v>
      </c>
      <c r="D635" s="58" t="s">
        <v>368</v>
      </c>
      <c r="E635" s="59"/>
      <c r="F635" s="25"/>
      <c r="G635" s="6">
        <v>2</v>
      </c>
      <c r="H635" s="5">
        <f>ROUND(J634*G635,2)</f>
        <v>0</v>
      </c>
      <c r="I635" s="29" t="str">
        <f>IF(ISBLANK('Modelo de oferta económica'!F635),"Es necesario completar el precio de esta partida, introduciendo un valor en la celda en naranja","")</f>
        <v>Es necesario completar el precio de esta partida, introduciendo un valor en la celda en naranja</v>
      </c>
    </row>
    <row r="636" spans="2:10" ht="26.25" customHeight="1" thickBot="1" x14ac:dyDescent="0.35">
      <c r="B636" s="60" t="s">
        <v>357</v>
      </c>
      <c r="C636" s="61"/>
      <c r="D636" s="61"/>
      <c r="E636" s="61"/>
      <c r="F636" s="61"/>
      <c r="G636" s="61"/>
      <c r="H636" s="62"/>
    </row>
    <row r="637" spans="2:10" ht="9.9" customHeight="1" thickBot="1" x14ac:dyDescent="0.35">
      <c r="E637"/>
      <c r="F637" s="11"/>
      <c r="G637"/>
      <c r="H637" s="1"/>
    </row>
    <row r="638" spans="2:10" ht="15.75" customHeight="1" thickBot="1" x14ac:dyDescent="0.35">
      <c r="B638" s="56" t="s">
        <v>1</v>
      </c>
      <c r="C638" s="57"/>
      <c r="D638" s="57"/>
      <c r="E638" s="57"/>
      <c r="F638" s="13" t="s">
        <v>2</v>
      </c>
      <c r="G638" s="2" t="s">
        <v>3</v>
      </c>
      <c r="H638" s="2" t="s">
        <v>4</v>
      </c>
      <c r="I638" s="27"/>
      <c r="J638" s="28">
        <f>ROUND(F639,2)</f>
        <v>0</v>
      </c>
    </row>
    <row r="639" spans="2:10" ht="15" thickBot="1" x14ac:dyDescent="0.35">
      <c r="B639" s="44" t="s">
        <v>264</v>
      </c>
      <c r="C639" s="3" t="s">
        <v>6</v>
      </c>
      <c r="D639" s="58" t="s">
        <v>367</v>
      </c>
      <c r="E639" s="59"/>
      <c r="F639" s="25"/>
      <c r="G639" s="6">
        <v>2</v>
      </c>
      <c r="H639" s="5">
        <f>ROUND(J638*G639,2)</f>
        <v>0</v>
      </c>
      <c r="I639" s="29" t="str">
        <f>IF(ISBLANK('Modelo de oferta económica'!F639),"Es necesario completar el precio de esta partida, introduciendo un valor en la celda en naranja","")</f>
        <v>Es necesario completar el precio de esta partida, introduciendo un valor en la celda en naranja</v>
      </c>
    </row>
    <row r="640" spans="2:10" ht="25.5" customHeight="1" thickBot="1" x14ac:dyDescent="0.35">
      <c r="B640" s="60" t="s">
        <v>357</v>
      </c>
      <c r="C640" s="61"/>
      <c r="D640" s="61"/>
      <c r="E640" s="61"/>
      <c r="F640" s="61"/>
      <c r="G640" s="61"/>
      <c r="H640" s="62"/>
    </row>
    <row r="641" spans="2:10" ht="9.9" customHeight="1" thickBot="1" x14ac:dyDescent="0.35">
      <c r="E641"/>
      <c r="F641" s="11"/>
      <c r="G641"/>
      <c r="H641" s="1"/>
    </row>
    <row r="642" spans="2:10" ht="15.75" customHeight="1" thickBot="1" x14ac:dyDescent="0.35">
      <c r="B642" s="56" t="s">
        <v>1</v>
      </c>
      <c r="C642" s="57"/>
      <c r="D642" s="57"/>
      <c r="E642" s="57"/>
      <c r="F642" s="13" t="s">
        <v>2</v>
      </c>
      <c r="G642" s="2" t="s">
        <v>3</v>
      </c>
      <c r="H642" s="2" t="s">
        <v>4</v>
      </c>
      <c r="I642" s="27"/>
      <c r="J642" s="28">
        <f>ROUND(F643,2)</f>
        <v>0</v>
      </c>
    </row>
    <row r="643" spans="2:10" ht="15" thickBot="1" x14ac:dyDescent="0.35">
      <c r="B643" s="44" t="s">
        <v>354</v>
      </c>
      <c r="C643" s="3" t="s">
        <v>6</v>
      </c>
      <c r="D643" s="58" t="s">
        <v>366</v>
      </c>
      <c r="E643" s="59"/>
      <c r="F643" s="25"/>
      <c r="G643" s="6">
        <v>3</v>
      </c>
      <c r="H643" s="5">
        <f>ROUND(J642*G643,2)</f>
        <v>0</v>
      </c>
      <c r="I643" s="29" t="str">
        <f>IF(ISBLANK('Modelo de oferta económica'!F643),"Es necesario completar el precio de esta partida, introduciendo un valor en la celda en naranja","")</f>
        <v>Es necesario completar el precio de esta partida, introduciendo un valor en la celda en naranja</v>
      </c>
    </row>
    <row r="644" spans="2:10" ht="24.75" customHeight="1" thickBot="1" x14ac:dyDescent="0.35">
      <c r="B644" s="60" t="s">
        <v>357</v>
      </c>
      <c r="C644" s="61"/>
      <c r="D644" s="61"/>
      <c r="E644" s="61"/>
      <c r="F644" s="61"/>
      <c r="G644" s="61"/>
      <c r="H644" s="62"/>
    </row>
    <row r="645" spans="2:10" ht="9.9" customHeight="1" thickBot="1" x14ac:dyDescent="0.35">
      <c r="E645"/>
      <c r="F645" s="11"/>
      <c r="G645"/>
      <c r="H645" s="1"/>
    </row>
    <row r="646" spans="2:10" ht="15.75" customHeight="1" thickBot="1" x14ac:dyDescent="0.35">
      <c r="B646" s="56" t="s">
        <v>1</v>
      </c>
      <c r="C646" s="57"/>
      <c r="D646" s="57"/>
      <c r="E646" s="57"/>
      <c r="F646" s="13" t="s">
        <v>2</v>
      </c>
      <c r="G646" s="2" t="s">
        <v>3</v>
      </c>
      <c r="H646" s="2" t="s">
        <v>4</v>
      </c>
      <c r="I646" s="27"/>
      <c r="J646" s="28">
        <f>ROUND(F647,2)</f>
        <v>0</v>
      </c>
    </row>
    <row r="647" spans="2:10" ht="15" thickBot="1" x14ac:dyDescent="0.35">
      <c r="B647" s="44">
        <v>146</v>
      </c>
      <c r="C647" s="3" t="s">
        <v>6</v>
      </c>
      <c r="D647" s="58" t="s">
        <v>365</v>
      </c>
      <c r="E647" s="59"/>
      <c r="F647" s="25"/>
      <c r="G647" s="6">
        <v>3</v>
      </c>
      <c r="H647" s="5">
        <f>ROUND(J646*G647,2)</f>
        <v>0</v>
      </c>
      <c r="I647" s="29" t="str">
        <f>IF(ISBLANK('Modelo de oferta económica'!F647),"Es necesario completar el precio de esta partida, introduciendo un valor en la celda en naranja","")</f>
        <v>Es necesario completar el precio de esta partida, introduciendo un valor en la celda en naranja</v>
      </c>
    </row>
    <row r="648" spans="2:10" ht="24.75" customHeight="1" thickBot="1" x14ac:dyDescent="0.35">
      <c r="B648" s="60" t="s">
        <v>357</v>
      </c>
      <c r="C648" s="61"/>
      <c r="D648" s="61"/>
      <c r="E648" s="61"/>
      <c r="F648" s="61"/>
      <c r="G648" s="61"/>
      <c r="H648" s="62"/>
    </row>
    <row r="649" spans="2:10" ht="9.9" customHeight="1" thickBot="1" x14ac:dyDescent="0.35">
      <c r="E649"/>
      <c r="F649" s="11"/>
      <c r="G649"/>
      <c r="H649" s="1"/>
    </row>
    <row r="650" spans="2:10" ht="15.75" customHeight="1" thickBot="1" x14ac:dyDescent="0.35">
      <c r="B650" s="56" t="s">
        <v>1</v>
      </c>
      <c r="C650" s="57"/>
      <c r="D650" s="57"/>
      <c r="E650" s="57"/>
      <c r="F650" s="13" t="s">
        <v>2</v>
      </c>
      <c r="G650" s="2" t="s">
        <v>3</v>
      </c>
      <c r="H650" s="2" t="s">
        <v>4</v>
      </c>
      <c r="I650" s="27"/>
      <c r="J650" s="28">
        <f>ROUND(F651,2)</f>
        <v>0</v>
      </c>
    </row>
    <row r="651" spans="2:10" ht="15" thickBot="1" x14ac:dyDescent="0.35">
      <c r="B651" s="44">
        <v>147</v>
      </c>
      <c r="C651" s="3" t="s">
        <v>6</v>
      </c>
      <c r="D651" s="58" t="s">
        <v>364</v>
      </c>
      <c r="E651" s="59"/>
      <c r="F651" s="25"/>
      <c r="G651" s="6">
        <v>1</v>
      </c>
      <c r="H651" s="5">
        <f>ROUND(J650*G651,2)</f>
        <v>0</v>
      </c>
      <c r="I651" s="29" t="str">
        <f>IF(ISBLANK('Modelo de oferta económica'!F651),"Es necesario completar el precio de esta partida, introduciendo un valor en la celda en naranja","")</f>
        <v>Es necesario completar el precio de esta partida, introduciendo un valor en la celda en naranja</v>
      </c>
    </row>
    <row r="652" spans="2:10" ht="24.75" customHeight="1" thickBot="1" x14ac:dyDescent="0.35">
      <c r="B652" s="60" t="s">
        <v>357</v>
      </c>
      <c r="C652" s="61"/>
      <c r="D652" s="61"/>
      <c r="E652" s="61"/>
      <c r="F652" s="61"/>
      <c r="G652" s="61"/>
      <c r="H652" s="62"/>
    </row>
    <row r="653" spans="2:10" ht="9.9" customHeight="1" thickBot="1" x14ac:dyDescent="0.35">
      <c r="E653"/>
      <c r="F653" s="11"/>
      <c r="G653"/>
      <c r="H653" s="1"/>
    </row>
    <row r="654" spans="2:10" ht="15.75" customHeight="1" thickBot="1" x14ac:dyDescent="0.35">
      <c r="B654" s="56" t="s">
        <v>1</v>
      </c>
      <c r="C654" s="57"/>
      <c r="D654" s="57"/>
      <c r="E654" s="57"/>
      <c r="F654" s="13" t="s">
        <v>2</v>
      </c>
      <c r="G654" s="2" t="s">
        <v>3</v>
      </c>
      <c r="H654" s="2" t="s">
        <v>4</v>
      </c>
      <c r="I654" s="27"/>
      <c r="J654" s="28">
        <f>ROUND(F655,2)</f>
        <v>0</v>
      </c>
    </row>
    <row r="655" spans="2:10" ht="15" thickBot="1" x14ac:dyDescent="0.35">
      <c r="B655" s="44">
        <v>148</v>
      </c>
      <c r="C655" s="3" t="s">
        <v>6</v>
      </c>
      <c r="D655" s="58" t="s">
        <v>363</v>
      </c>
      <c r="E655" s="59"/>
      <c r="F655" s="25"/>
      <c r="G655" s="6">
        <v>5</v>
      </c>
      <c r="H655" s="5">
        <f>ROUND(J654*G655,2)</f>
        <v>0</v>
      </c>
      <c r="I655" s="29" t="str">
        <f>IF(ISBLANK('Modelo de oferta económica'!F655),"Es necesario completar el precio de esta partida, introduciendo un valor en la celda en naranja","")</f>
        <v>Es necesario completar el precio de esta partida, introduciendo un valor en la celda en naranja</v>
      </c>
    </row>
    <row r="656" spans="2:10" ht="24.75" customHeight="1" thickBot="1" x14ac:dyDescent="0.35">
      <c r="B656" s="60" t="s">
        <v>357</v>
      </c>
      <c r="C656" s="61"/>
      <c r="D656" s="61"/>
      <c r="E656" s="61"/>
      <c r="F656" s="61"/>
      <c r="G656" s="61"/>
      <c r="H656" s="62"/>
    </row>
    <row r="657" spans="2:10" ht="9.9" customHeight="1" thickBot="1" x14ac:dyDescent="0.35">
      <c r="E657"/>
      <c r="F657" s="11"/>
      <c r="G657"/>
      <c r="H657" s="1"/>
    </row>
    <row r="658" spans="2:10" ht="15.75" customHeight="1" thickBot="1" x14ac:dyDescent="0.35">
      <c r="B658" s="56" t="s">
        <v>1</v>
      </c>
      <c r="C658" s="57"/>
      <c r="D658" s="57"/>
      <c r="E658" s="57"/>
      <c r="F658" s="13" t="s">
        <v>2</v>
      </c>
      <c r="G658" s="2" t="s">
        <v>3</v>
      </c>
      <c r="H658" s="2" t="s">
        <v>4</v>
      </c>
      <c r="I658" s="27"/>
      <c r="J658" s="28">
        <f>ROUND(F659,2)</f>
        <v>0</v>
      </c>
    </row>
    <row r="659" spans="2:10" ht="15" thickBot="1" x14ac:dyDescent="0.35">
      <c r="B659" s="44">
        <v>149</v>
      </c>
      <c r="C659" s="3" t="s">
        <v>6</v>
      </c>
      <c r="D659" s="58" t="s">
        <v>362</v>
      </c>
      <c r="E659" s="59"/>
      <c r="F659" s="25"/>
      <c r="G659" s="6">
        <v>1</v>
      </c>
      <c r="H659" s="5">
        <f>ROUND(J658*G659,2)</f>
        <v>0</v>
      </c>
      <c r="I659" s="29" t="str">
        <f>IF(ISBLANK('Modelo de oferta económica'!F659),"Es necesario completar el precio de esta partida, introduciendo un valor en la celda en naranja","")</f>
        <v>Es necesario completar el precio de esta partida, introduciendo un valor en la celda en naranja</v>
      </c>
    </row>
    <row r="660" spans="2:10" ht="24.75" customHeight="1" thickBot="1" x14ac:dyDescent="0.35">
      <c r="B660" s="60" t="s">
        <v>357</v>
      </c>
      <c r="C660" s="61"/>
      <c r="D660" s="61"/>
      <c r="E660" s="61"/>
      <c r="F660" s="61"/>
      <c r="G660" s="61"/>
      <c r="H660" s="62"/>
    </row>
    <row r="661" spans="2:10" ht="9.9" customHeight="1" thickBot="1" x14ac:dyDescent="0.35">
      <c r="E661"/>
      <c r="F661" s="11"/>
      <c r="G661"/>
      <c r="H661" s="1"/>
    </row>
    <row r="662" spans="2:10" ht="15.75" customHeight="1" thickBot="1" x14ac:dyDescent="0.35">
      <c r="B662" s="56" t="s">
        <v>1</v>
      </c>
      <c r="C662" s="57"/>
      <c r="D662" s="57"/>
      <c r="E662" s="57"/>
      <c r="F662" s="13" t="s">
        <v>2</v>
      </c>
      <c r="G662" s="2" t="s">
        <v>3</v>
      </c>
      <c r="H662" s="2" t="s">
        <v>4</v>
      </c>
      <c r="I662" s="27"/>
      <c r="J662" s="28">
        <f>ROUND(F663,2)</f>
        <v>0</v>
      </c>
    </row>
    <row r="663" spans="2:10" ht="15" thickBot="1" x14ac:dyDescent="0.35">
      <c r="B663" s="44">
        <v>150</v>
      </c>
      <c r="C663" s="3" t="s">
        <v>6</v>
      </c>
      <c r="D663" s="58" t="s">
        <v>361</v>
      </c>
      <c r="E663" s="59"/>
      <c r="F663" s="25"/>
      <c r="G663" s="6">
        <v>1</v>
      </c>
      <c r="H663" s="5">
        <f>ROUND(J662*G663,2)</f>
        <v>0</v>
      </c>
      <c r="I663" s="29" t="str">
        <f>IF(ISBLANK('Modelo de oferta económica'!F663),"Es necesario completar el precio de esta partida, introduciendo un valor en la celda en naranja","")</f>
        <v>Es necesario completar el precio de esta partida, introduciendo un valor en la celda en naranja</v>
      </c>
    </row>
    <row r="664" spans="2:10" ht="24.75" customHeight="1" thickBot="1" x14ac:dyDescent="0.35">
      <c r="B664" s="60" t="s">
        <v>357</v>
      </c>
      <c r="C664" s="61"/>
      <c r="D664" s="61"/>
      <c r="E664" s="61"/>
      <c r="F664" s="61"/>
      <c r="G664" s="61"/>
      <c r="H664" s="62"/>
    </row>
    <row r="665" spans="2:10" ht="9.9" customHeight="1" thickBot="1" x14ac:dyDescent="0.35">
      <c r="E665"/>
      <c r="F665" s="11"/>
      <c r="G665"/>
      <c r="H665" s="1"/>
    </row>
    <row r="666" spans="2:10" ht="15.75" customHeight="1" thickBot="1" x14ac:dyDescent="0.35">
      <c r="B666" s="56" t="s">
        <v>1</v>
      </c>
      <c r="C666" s="57"/>
      <c r="D666" s="57"/>
      <c r="E666" s="57"/>
      <c r="F666" s="13" t="s">
        <v>2</v>
      </c>
      <c r="G666" s="2" t="s">
        <v>3</v>
      </c>
      <c r="H666" s="2" t="s">
        <v>4</v>
      </c>
      <c r="I666" s="27"/>
      <c r="J666" s="28">
        <f>ROUND(F667,2)</f>
        <v>0</v>
      </c>
    </row>
    <row r="667" spans="2:10" ht="15" thickBot="1" x14ac:dyDescent="0.35">
      <c r="B667" s="44" t="s">
        <v>355</v>
      </c>
      <c r="C667" s="3" t="s">
        <v>6</v>
      </c>
      <c r="D667" s="58" t="s">
        <v>360</v>
      </c>
      <c r="E667" s="59"/>
      <c r="F667" s="25"/>
      <c r="G667" s="6">
        <v>1</v>
      </c>
      <c r="H667" s="5">
        <f>ROUND(J666*G667,2)</f>
        <v>0</v>
      </c>
      <c r="I667" s="29" t="str">
        <f>IF(ISBLANK('Modelo de oferta económica'!F667),"Es necesario completar el precio de esta partida, introduciendo un valor en la celda en naranja","")</f>
        <v>Es necesario completar el precio de esta partida, introduciendo un valor en la celda en naranja</v>
      </c>
    </row>
    <row r="668" spans="2:10" ht="24.75" customHeight="1" thickBot="1" x14ac:dyDescent="0.35">
      <c r="B668" s="60" t="s">
        <v>357</v>
      </c>
      <c r="C668" s="61"/>
      <c r="D668" s="61"/>
      <c r="E668" s="61"/>
      <c r="F668" s="61"/>
      <c r="G668" s="61"/>
      <c r="H668" s="62"/>
    </row>
    <row r="669" spans="2:10" ht="9.9" customHeight="1" thickBot="1" x14ac:dyDescent="0.35">
      <c r="E669"/>
      <c r="F669" s="11"/>
      <c r="G669"/>
      <c r="H669" s="1"/>
    </row>
    <row r="670" spans="2:10" ht="15.75" customHeight="1" thickBot="1" x14ac:dyDescent="0.35">
      <c r="B670" s="56" t="s">
        <v>1</v>
      </c>
      <c r="C670" s="57"/>
      <c r="D670" s="57"/>
      <c r="E670" s="63"/>
      <c r="F670" s="13" t="s">
        <v>2</v>
      </c>
      <c r="G670" s="2" t="s">
        <v>3</v>
      </c>
      <c r="H670" s="2" t="s">
        <v>4</v>
      </c>
      <c r="I670" s="27"/>
      <c r="J670" s="28">
        <f>ROUND(F671,2)</f>
        <v>0</v>
      </c>
    </row>
    <row r="671" spans="2:10" ht="15.75" customHeight="1" thickBot="1" x14ac:dyDescent="0.35">
      <c r="B671" s="44">
        <v>152</v>
      </c>
      <c r="C671" s="3" t="s">
        <v>6</v>
      </c>
      <c r="D671" s="58" t="s">
        <v>388</v>
      </c>
      <c r="E671" s="59"/>
      <c r="F671" s="25"/>
      <c r="G671" s="48">
        <v>3</v>
      </c>
      <c r="H671" s="5">
        <f>ROUND(J670*G671,2)</f>
        <v>0</v>
      </c>
      <c r="I671" s="29" t="str">
        <f>IF(ISBLANK('Modelo de oferta económica'!F671),"Es necesario completar el precio de esta partida, introduciendo un valor en la celda en naranja","")</f>
        <v>Es necesario completar el precio de esta partida, introduciendo un valor en la celda en naranja</v>
      </c>
    </row>
    <row r="672" spans="2:10" ht="27" customHeight="1" thickBot="1" x14ac:dyDescent="0.35">
      <c r="B672" s="60" t="s">
        <v>357</v>
      </c>
      <c r="C672" s="61"/>
      <c r="D672" s="61"/>
      <c r="E672" s="61"/>
      <c r="F672" s="61"/>
      <c r="G672" s="61"/>
      <c r="H672" s="62"/>
    </row>
    <row r="673" spans="2:10" ht="9.9" customHeight="1" thickBot="1" x14ac:dyDescent="0.35">
      <c r="E673"/>
      <c r="F673" s="11"/>
      <c r="G673"/>
      <c r="H673" s="1"/>
    </row>
    <row r="674" spans="2:10" ht="15" thickBot="1" x14ac:dyDescent="0.35">
      <c r="B674" s="68" t="s">
        <v>9</v>
      </c>
      <c r="C674" s="69"/>
      <c r="D674" s="70" t="s">
        <v>389</v>
      </c>
      <c r="E674" s="71"/>
      <c r="F674" s="71"/>
      <c r="G674" s="71"/>
      <c r="H674" s="9">
        <f>+H677+H681+H685+H689+H693+H697+H701+H705+H709</f>
        <v>0</v>
      </c>
      <c r="I674" s="26">
        <f xml:space="preserve"> COUNTIF(I676:I711,"Es necesario completar el precio de esta partida, introduciendo un valor en la celda en naranja")</f>
        <v>9</v>
      </c>
    </row>
    <row r="675" spans="2:10" ht="9.9" customHeight="1" thickBot="1" x14ac:dyDescent="0.35">
      <c r="E675"/>
      <c r="F675" s="11"/>
      <c r="G675"/>
      <c r="H675" s="1"/>
    </row>
    <row r="676" spans="2:10" ht="15.75" customHeight="1" thickBot="1" x14ac:dyDescent="0.35">
      <c r="B676" s="56" t="s">
        <v>1</v>
      </c>
      <c r="C676" s="57"/>
      <c r="D676" s="57"/>
      <c r="E676" s="57"/>
      <c r="F676" s="13" t="s">
        <v>2</v>
      </c>
      <c r="G676" s="2" t="s">
        <v>3</v>
      </c>
      <c r="H676" s="2" t="s">
        <v>4</v>
      </c>
      <c r="I676" s="27"/>
      <c r="J676" s="28">
        <f>ROUND(F677,2)</f>
        <v>0</v>
      </c>
    </row>
    <row r="677" spans="2:10" ht="15" thickBot="1" x14ac:dyDescent="0.35">
      <c r="B677" s="44" t="s">
        <v>390</v>
      </c>
      <c r="C677" s="3" t="s">
        <v>6</v>
      </c>
      <c r="D677" s="58" t="s">
        <v>403</v>
      </c>
      <c r="E677" s="59"/>
      <c r="F677" s="25"/>
      <c r="G677" s="6">
        <v>8</v>
      </c>
      <c r="H677" s="5">
        <f>ROUND(J676*G677,2)</f>
        <v>0</v>
      </c>
      <c r="I677" s="29" t="str">
        <f>IF(ISBLANK('Modelo de oferta económica'!F677),"Es necesario completar el precio de esta partida, introduciendo un valor en la celda en naranja","")</f>
        <v>Es necesario completar el precio de esta partida, introduciendo un valor en la celda en naranja</v>
      </c>
    </row>
    <row r="678" spans="2:10" ht="40.5" customHeight="1" thickBot="1" x14ac:dyDescent="0.35">
      <c r="B678" s="60" t="s">
        <v>404</v>
      </c>
      <c r="C678" s="61"/>
      <c r="D678" s="61"/>
      <c r="E678" s="61"/>
      <c r="F678" s="61"/>
      <c r="G678" s="61"/>
      <c r="H678" s="62"/>
    </row>
    <row r="679" spans="2:10" ht="9.9" customHeight="1" thickBot="1" x14ac:dyDescent="0.35">
      <c r="E679"/>
      <c r="F679" s="11"/>
      <c r="G679"/>
      <c r="H679" s="1"/>
    </row>
    <row r="680" spans="2:10" ht="15.75" customHeight="1" thickBot="1" x14ac:dyDescent="0.35">
      <c r="B680" s="56" t="s">
        <v>1</v>
      </c>
      <c r="C680" s="57"/>
      <c r="D680" s="57"/>
      <c r="E680" s="57"/>
      <c r="F680" s="13" t="s">
        <v>2</v>
      </c>
      <c r="G680" s="2" t="s">
        <v>3</v>
      </c>
      <c r="H680" s="2" t="s">
        <v>4</v>
      </c>
      <c r="I680" s="27"/>
      <c r="J680" s="28">
        <f>ROUND(F681,2)</f>
        <v>0</v>
      </c>
    </row>
    <row r="681" spans="2:10" ht="15" thickBot="1" x14ac:dyDescent="0.35">
      <c r="B681" s="44">
        <v>154</v>
      </c>
      <c r="C681" s="3" t="s">
        <v>6</v>
      </c>
      <c r="D681" s="58" t="s">
        <v>405</v>
      </c>
      <c r="E681" s="59"/>
      <c r="F681" s="25"/>
      <c r="G681" s="6">
        <v>12</v>
      </c>
      <c r="H681" s="5">
        <f>ROUND(J680*G681,2)</f>
        <v>0</v>
      </c>
      <c r="I681" s="29" t="str">
        <f>IF(ISBLANK('Modelo de oferta económica'!F681),"Es necesario completar el precio de esta partida, introduciendo un valor en la celda en naranja","")</f>
        <v>Es necesario completar el precio de esta partida, introduciendo un valor en la celda en naranja</v>
      </c>
    </row>
    <row r="682" spans="2:10" ht="37.5" customHeight="1" thickBot="1" x14ac:dyDescent="0.35">
      <c r="B682" s="60" t="s">
        <v>406</v>
      </c>
      <c r="C682" s="61"/>
      <c r="D682" s="61"/>
      <c r="E682" s="61"/>
      <c r="F682" s="61"/>
      <c r="G682" s="61"/>
      <c r="H682" s="62"/>
    </row>
    <row r="683" spans="2:10" ht="9.9" customHeight="1" thickBot="1" x14ac:dyDescent="0.35">
      <c r="E683"/>
      <c r="F683" s="11"/>
      <c r="G683"/>
      <c r="H683" s="1"/>
    </row>
    <row r="684" spans="2:10" ht="15.75" customHeight="1" thickBot="1" x14ac:dyDescent="0.35">
      <c r="B684" s="56" t="s">
        <v>1</v>
      </c>
      <c r="C684" s="57"/>
      <c r="D684" s="57"/>
      <c r="E684" s="57"/>
      <c r="F684" s="13" t="s">
        <v>2</v>
      </c>
      <c r="G684" s="2" t="s">
        <v>3</v>
      </c>
      <c r="H684" s="2" t="s">
        <v>4</v>
      </c>
      <c r="I684" s="27"/>
      <c r="J684" s="28">
        <f>ROUND(F685,2)</f>
        <v>0</v>
      </c>
    </row>
    <row r="685" spans="2:10" ht="15" thickBot="1" x14ac:dyDescent="0.35">
      <c r="B685" s="44" t="s">
        <v>391</v>
      </c>
      <c r="C685" s="3" t="s">
        <v>6</v>
      </c>
      <c r="D685" s="58" t="s">
        <v>407</v>
      </c>
      <c r="E685" s="59"/>
      <c r="F685" s="25"/>
      <c r="G685" s="6">
        <v>2</v>
      </c>
      <c r="H685" s="5">
        <f>ROUND(J684*G685,2)</f>
        <v>0</v>
      </c>
      <c r="I685" s="29" t="str">
        <f>IF(ISBLANK('Modelo de oferta económica'!F685),"Es necesario completar el precio de esta partida, introduciendo un valor en la celda en naranja","")</f>
        <v>Es necesario completar el precio de esta partida, introduciendo un valor en la celda en naranja</v>
      </c>
    </row>
    <row r="686" spans="2:10" ht="36.75" customHeight="1" thickBot="1" x14ac:dyDescent="0.35">
      <c r="B686" s="60" t="s">
        <v>408</v>
      </c>
      <c r="C686" s="61"/>
      <c r="D686" s="61"/>
      <c r="E686" s="61"/>
      <c r="F686" s="61"/>
      <c r="G686" s="61"/>
      <c r="H686" s="62"/>
    </row>
    <row r="687" spans="2:10" ht="9.9" customHeight="1" thickBot="1" x14ac:dyDescent="0.35">
      <c r="E687"/>
      <c r="F687" s="11"/>
      <c r="G687"/>
      <c r="H687" s="1"/>
    </row>
    <row r="688" spans="2:10" ht="15.75" customHeight="1" thickBot="1" x14ac:dyDescent="0.35">
      <c r="B688" s="56" t="s">
        <v>1</v>
      </c>
      <c r="C688" s="57"/>
      <c r="D688" s="57"/>
      <c r="E688" s="57"/>
      <c r="F688" s="13" t="s">
        <v>2</v>
      </c>
      <c r="G688" s="2" t="s">
        <v>3</v>
      </c>
      <c r="H688" s="2" t="s">
        <v>4</v>
      </c>
      <c r="I688" s="27"/>
      <c r="J688" s="28">
        <f>ROUND(F689,2)</f>
        <v>0</v>
      </c>
    </row>
    <row r="689" spans="2:10" ht="27.75" customHeight="1" thickBot="1" x14ac:dyDescent="0.35">
      <c r="B689" s="44" t="s">
        <v>392</v>
      </c>
      <c r="C689" s="3" t="s">
        <v>6</v>
      </c>
      <c r="D689" s="58" t="s">
        <v>400</v>
      </c>
      <c r="E689" s="59"/>
      <c r="F689" s="25"/>
      <c r="G689" s="6">
        <v>1</v>
      </c>
      <c r="H689" s="5">
        <f>ROUND(J688*G689,2)</f>
        <v>0</v>
      </c>
      <c r="I689" s="29" t="str">
        <f>IF(ISBLANK('Modelo de oferta económica'!F689),"Es necesario completar el precio de esta partida, introduciendo un valor en la celda en naranja","")</f>
        <v>Es necesario completar el precio de esta partida, introduciendo un valor en la celda en naranja</v>
      </c>
    </row>
    <row r="690" spans="2:10" ht="24.75" customHeight="1" thickBot="1" x14ac:dyDescent="0.35">
      <c r="B690" s="60" t="s">
        <v>401</v>
      </c>
      <c r="C690" s="61"/>
      <c r="D690" s="61"/>
      <c r="E690" s="61"/>
      <c r="F690" s="61"/>
      <c r="G690" s="61"/>
      <c r="H690" s="62"/>
    </row>
    <row r="691" spans="2:10" ht="9.9" customHeight="1" thickBot="1" x14ac:dyDescent="0.35">
      <c r="E691"/>
      <c r="F691" s="11"/>
      <c r="G691"/>
      <c r="H691" s="1"/>
    </row>
    <row r="692" spans="2:10" ht="15.75" customHeight="1" thickBot="1" x14ac:dyDescent="0.35">
      <c r="B692" s="56" t="s">
        <v>1</v>
      </c>
      <c r="C692" s="57"/>
      <c r="D692" s="57"/>
      <c r="E692" s="57"/>
      <c r="F692" s="13" t="s">
        <v>2</v>
      </c>
      <c r="G692" s="2" t="s">
        <v>3</v>
      </c>
      <c r="H692" s="2" t="s">
        <v>4</v>
      </c>
      <c r="I692" s="27"/>
      <c r="J692" s="28">
        <f>ROUND(F693,2)</f>
        <v>0</v>
      </c>
    </row>
    <row r="693" spans="2:10" ht="28.5" customHeight="1" thickBot="1" x14ac:dyDescent="0.35">
      <c r="B693" s="44" t="s">
        <v>393</v>
      </c>
      <c r="C693" s="3" t="s">
        <v>6</v>
      </c>
      <c r="D693" s="58" t="s">
        <v>402</v>
      </c>
      <c r="E693" s="67"/>
      <c r="F693" s="25"/>
      <c r="G693" s="6">
        <v>1</v>
      </c>
      <c r="H693" s="5">
        <f>ROUND(J692*G693,2)</f>
        <v>0</v>
      </c>
      <c r="I693" s="29" t="str">
        <f>IF(ISBLANK('Modelo de oferta económica'!F693),"Es necesario completar el precio de esta partida, introduciendo un valor en la celda en naranja","")</f>
        <v>Es necesario completar el precio de esta partida, introduciendo un valor en la celda en naranja</v>
      </c>
    </row>
    <row r="694" spans="2:10" ht="24.75" customHeight="1" thickBot="1" x14ac:dyDescent="0.35">
      <c r="B694" s="60" t="s">
        <v>401</v>
      </c>
      <c r="C694" s="61"/>
      <c r="D694" s="61"/>
      <c r="E694" s="61"/>
      <c r="F694" s="61"/>
      <c r="G694" s="61"/>
      <c r="H694" s="62"/>
    </row>
    <row r="695" spans="2:10" ht="9.9" customHeight="1" thickBot="1" x14ac:dyDescent="0.35">
      <c r="E695"/>
      <c r="F695" s="11"/>
      <c r="G695"/>
      <c r="H695" s="1"/>
    </row>
    <row r="696" spans="2:10" ht="15.75" customHeight="1" thickBot="1" x14ac:dyDescent="0.35">
      <c r="B696" s="56" t="s">
        <v>1</v>
      </c>
      <c r="C696" s="57"/>
      <c r="D696" s="57"/>
      <c r="E696" s="57"/>
      <c r="F696" s="13" t="s">
        <v>2</v>
      </c>
      <c r="G696" s="2" t="s">
        <v>3</v>
      </c>
      <c r="H696" s="2" t="s">
        <v>4</v>
      </c>
      <c r="I696" s="27"/>
      <c r="J696" s="28">
        <f>ROUND(F697,2)</f>
        <v>0</v>
      </c>
    </row>
    <row r="697" spans="2:10" ht="23.25" customHeight="1" thickBot="1" x14ac:dyDescent="0.35">
      <c r="B697" s="44" t="s">
        <v>394</v>
      </c>
      <c r="C697" s="3" t="s">
        <v>6</v>
      </c>
      <c r="D697" s="58" t="s">
        <v>409</v>
      </c>
      <c r="E697" s="59"/>
      <c r="F697" s="25"/>
      <c r="G697" s="6">
        <v>1</v>
      </c>
      <c r="H697" s="5">
        <f>ROUND(J696*G697,2)</f>
        <v>0</v>
      </c>
      <c r="I697" s="29" t="str">
        <f>IF(ISBLANK('Modelo de oferta económica'!F697),"Es necesario completar el precio de esta partida, introduciendo un valor en la celda en naranja","")</f>
        <v>Es necesario completar el precio de esta partida, introduciendo un valor en la celda en naranja</v>
      </c>
    </row>
    <row r="698" spans="2:10" ht="24.75" customHeight="1" thickBot="1" x14ac:dyDescent="0.35">
      <c r="B698" s="60" t="s">
        <v>401</v>
      </c>
      <c r="C698" s="61"/>
      <c r="D698" s="61"/>
      <c r="E698" s="61"/>
      <c r="F698" s="61"/>
      <c r="G698" s="61"/>
      <c r="H698" s="62"/>
    </row>
    <row r="699" spans="2:10" ht="9.9" customHeight="1" thickBot="1" x14ac:dyDescent="0.35">
      <c r="E699"/>
      <c r="F699" s="11"/>
      <c r="G699"/>
      <c r="H699" s="1"/>
    </row>
    <row r="700" spans="2:10" ht="15.75" customHeight="1" thickBot="1" x14ac:dyDescent="0.35">
      <c r="B700" s="56" t="s">
        <v>1</v>
      </c>
      <c r="C700" s="57"/>
      <c r="D700" s="57"/>
      <c r="E700" s="57"/>
      <c r="F700" s="13" t="s">
        <v>14</v>
      </c>
      <c r="G700" s="2" t="s">
        <v>3</v>
      </c>
      <c r="H700" s="2" t="s">
        <v>4</v>
      </c>
      <c r="I700" s="27"/>
      <c r="J700" s="28">
        <f>ROUND(F701,2)</f>
        <v>0</v>
      </c>
    </row>
    <row r="701" spans="2:10" ht="15" thickBot="1" x14ac:dyDescent="0.35">
      <c r="B701" s="44" t="s">
        <v>395</v>
      </c>
      <c r="C701" s="3" t="s">
        <v>13</v>
      </c>
      <c r="D701" s="58" t="s">
        <v>410</v>
      </c>
      <c r="E701" s="59"/>
      <c r="F701" s="25"/>
      <c r="G701" s="3">
        <v>1</v>
      </c>
      <c r="H701" s="5">
        <f>ROUND(J700*G701,2)</f>
        <v>0</v>
      </c>
      <c r="I701" s="29" t="str">
        <f>IF(ISBLANK('Modelo de oferta económica'!F701),"Es necesario completar el precio de esta partida, introduciendo un valor en la celda en naranja","")</f>
        <v>Es necesario completar el precio de esta partida, introduciendo un valor en la celda en naranja</v>
      </c>
    </row>
    <row r="702" spans="2:10" ht="15" thickBot="1" x14ac:dyDescent="0.35">
      <c r="B702" s="60" t="s">
        <v>411</v>
      </c>
      <c r="C702" s="61"/>
      <c r="D702" s="61"/>
      <c r="E702" s="61"/>
      <c r="F702" s="61"/>
      <c r="G702" s="61"/>
      <c r="H702" s="62"/>
    </row>
    <row r="703" spans="2:10" ht="9.9" customHeight="1" thickBot="1" x14ac:dyDescent="0.35">
      <c r="E703"/>
      <c r="F703" s="11"/>
      <c r="G703"/>
      <c r="H703" s="1"/>
    </row>
    <row r="704" spans="2:10" ht="15.75" customHeight="1" thickBot="1" x14ac:dyDescent="0.35">
      <c r="B704" s="56" t="s">
        <v>1</v>
      </c>
      <c r="C704" s="57"/>
      <c r="D704" s="57"/>
      <c r="E704" s="63"/>
      <c r="F704" s="13" t="s">
        <v>2</v>
      </c>
      <c r="G704" s="2" t="s">
        <v>3</v>
      </c>
      <c r="H704" s="2" t="s">
        <v>4</v>
      </c>
      <c r="I704" s="27"/>
      <c r="J704" s="28">
        <f>ROUND(F705,2)</f>
        <v>0</v>
      </c>
    </row>
    <row r="705" spans="2:10" ht="24.75" customHeight="1" thickBot="1" x14ac:dyDescent="0.35">
      <c r="B705" s="44" t="s">
        <v>396</v>
      </c>
      <c r="C705" s="3" t="s">
        <v>6</v>
      </c>
      <c r="D705" s="58" t="s">
        <v>412</v>
      </c>
      <c r="E705" s="59"/>
      <c r="F705" s="25"/>
      <c r="G705" s="48">
        <v>1</v>
      </c>
      <c r="H705" s="5">
        <f>ROUND(J704*G705,2)</f>
        <v>0</v>
      </c>
      <c r="I705" s="29" t="str">
        <f>IF(ISBLANK('Modelo de oferta económica'!F705),"Es necesario completar el precio de esta partida, introduciendo un valor en la celda en naranja","")</f>
        <v>Es necesario completar el precio de esta partida, introduciendo un valor en la celda en naranja</v>
      </c>
    </row>
    <row r="706" spans="2:10" ht="27" customHeight="1" thickBot="1" x14ac:dyDescent="0.35">
      <c r="B706" s="60" t="s">
        <v>413</v>
      </c>
      <c r="C706" s="61"/>
      <c r="D706" s="61"/>
      <c r="E706" s="61"/>
      <c r="F706" s="61"/>
      <c r="G706" s="61"/>
      <c r="H706" s="62"/>
    </row>
    <row r="707" spans="2:10" ht="9.9" customHeight="1" thickBot="1" x14ac:dyDescent="0.35">
      <c r="E707"/>
      <c r="F707" s="11"/>
      <c r="G707"/>
      <c r="H707" s="1"/>
    </row>
    <row r="708" spans="2:10" ht="15.75" customHeight="1" thickBot="1" x14ac:dyDescent="0.35">
      <c r="B708" s="56" t="s">
        <v>1</v>
      </c>
      <c r="C708" s="57"/>
      <c r="D708" s="57"/>
      <c r="E708" s="57"/>
      <c r="F708" s="13" t="s">
        <v>2</v>
      </c>
      <c r="G708" s="2" t="s">
        <v>3</v>
      </c>
      <c r="H708" s="2" t="s">
        <v>4</v>
      </c>
      <c r="I708" s="27"/>
      <c r="J708" s="28">
        <f>ROUND(F709,2)</f>
        <v>0</v>
      </c>
    </row>
    <row r="709" spans="2:10" ht="22.95" customHeight="1" thickBot="1" x14ac:dyDescent="0.35">
      <c r="B709" s="44" t="s">
        <v>397</v>
      </c>
      <c r="C709" s="3" t="s">
        <v>6</v>
      </c>
      <c r="D709" s="58" t="s">
        <v>414</v>
      </c>
      <c r="E709" s="59"/>
      <c r="F709" s="25"/>
      <c r="G709" s="6">
        <v>1</v>
      </c>
      <c r="H709" s="5">
        <f>ROUND(J708*G709,2)</f>
        <v>0</v>
      </c>
      <c r="I709" s="29" t="str">
        <f>IF(ISBLANK('Modelo de oferta económica'!F709),"Es necesario completar el precio de esta partida, introduciendo un valor en la celda en naranja","")</f>
        <v>Es necesario completar el precio de esta partida, introduciendo un valor en la celda en naranja</v>
      </c>
    </row>
    <row r="710" spans="2:10" ht="28.5" customHeight="1" thickBot="1" x14ac:dyDescent="0.35">
      <c r="B710" s="64" t="s">
        <v>413</v>
      </c>
      <c r="C710" s="65"/>
      <c r="D710" s="65"/>
      <c r="E710" s="65"/>
      <c r="F710" s="65"/>
      <c r="G710" s="65"/>
      <c r="H710" s="66"/>
    </row>
    <row r="711" spans="2:10" ht="9.9" customHeight="1" thickBot="1" x14ac:dyDescent="0.35">
      <c r="D711" s="7"/>
      <c r="E711"/>
      <c r="F711" s="11"/>
      <c r="G711"/>
      <c r="H711" s="1"/>
    </row>
    <row r="712" spans="2:10" ht="15" thickBot="1" x14ac:dyDescent="0.35">
      <c r="B712" s="68" t="s">
        <v>398</v>
      </c>
      <c r="C712" s="69"/>
      <c r="D712" s="70" t="s">
        <v>399</v>
      </c>
      <c r="E712" s="71"/>
      <c r="F712" s="71"/>
      <c r="G712" s="71"/>
      <c r="H712" s="9">
        <f>+H715+H719+H723+H727+H731+H735+H739+H743+H747+H751+H755+H759+H763+H767+H771+H775+H779+H783+H787+H791+H795+H799+H803+H807+H811+H815+H819+H823</f>
        <v>0</v>
      </c>
      <c r="I712" s="26">
        <f xml:space="preserve"> COUNTIF(I715:I824,"Es necesario completar el precio de esta partida, introduciendo un valor en la celda en naranja")</f>
        <v>28</v>
      </c>
    </row>
    <row r="713" spans="2:10" ht="9.9" customHeight="1" thickBot="1" x14ac:dyDescent="0.35">
      <c r="E713"/>
      <c r="F713" s="11"/>
      <c r="G713"/>
      <c r="H713" s="1"/>
    </row>
    <row r="714" spans="2:10" ht="15.75" customHeight="1" thickBot="1" x14ac:dyDescent="0.35">
      <c r="B714" s="56" t="s">
        <v>1</v>
      </c>
      <c r="C714" s="57"/>
      <c r="D714" s="57"/>
      <c r="E714" s="57"/>
      <c r="F714" s="13" t="s">
        <v>2</v>
      </c>
      <c r="G714" s="2" t="s">
        <v>3</v>
      </c>
      <c r="H714" s="2" t="s">
        <v>4</v>
      </c>
      <c r="I714" s="27"/>
      <c r="J714" s="28">
        <f>ROUND(F715,2)</f>
        <v>0</v>
      </c>
    </row>
    <row r="715" spans="2:10" ht="15" thickBot="1" x14ac:dyDescent="0.35">
      <c r="B715" s="44">
        <v>162</v>
      </c>
      <c r="C715" s="3" t="s">
        <v>6</v>
      </c>
      <c r="D715" s="58" t="s">
        <v>491</v>
      </c>
      <c r="E715" s="59"/>
      <c r="F715" s="25"/>
      <c r="G715" s="6">
        <v>2</v>
      </c>
      <c r="H715" s="5">
        <f>ROUND(J714*G715,2)</f>
        <v>0</v>
      </c>
      <c r="I715" s="29" t="str">
        <f>IF(ISBLANK('Modelo de oferta económica'!F715),"Es necesario completar el precio de esta partida, introduciendo un valor en la celda en naranja","")</f>
        <v>Es necesario completar el precio de esta partida, introduciendo un valor en la celda en naranja</v>
      </c>
    </row>
    <row r="716" spans="2:10" ht="15" thickBot="1" x14ac:dyDescent="0.35">
      <c r="B716" s="64" t="s">
        <v>490</v>
      </c>
      <c r="C716" s="65"/>
      <c r="D716" s="65"/>
      <c r="E716" s="65"/>
      <c r="F716" s="65"/>
      <c r="G716" s="65"/>
      <c r="H716" s="66"/>
    </row>
    <row r="717" spans="2:10" ht="9.9" customHeight="1" thickBot="1" x14ac:dyDescent="0.35">
      <c r="D717" s="7"/>
      <c r="E717"/>
      <c r="F717" s="11"/>
      <c r="G717"/>
      <c r="H717" s="1"/>
    </row>
    <row r="718" spans="2:10" ht="15.75" customHeight="1" thickBot="1" x14ac:dyDescent="0.35">
      <c r="B718" s="56" t="s">
        <v>1</v>
      </c>
      <c r="C718" s="57"/>
      <c r="D718" s="57"/>
      <c r="E718" s="57"/>
      <c r="F718" s="13" t="s">
        <v>2</v>
      </c>
      <c r="G718" s="2" t="s">
        <v>3</v>
      </c>
      <c r="H718" s="2" t="s">
        <v>4</v>
      </c>
      <c r="I718" s="27"/>
      <c r="J718" s="28">
        <f>ROUND(F719,2)</f>
        <v>0</v>
      </c>
    </row>
    <row r="719" spans="2:10" ht="15" thickBot="1" x14ac:dyDescent="0.35">
      <c r="B719" s="44">
        <v>163</v>
      </c>
      <c r="C719" s="3" t="s">
        <v>428</v>
      </c>
      <c r="D719" s="58" t="s">
        <v>489</v>
      </c>
      <c r="E719" s="59"/>
      <c r="F719" s="25"/>
      <c r="G719" s="6">
        <v>40</v>
      </c>
      <c r="H719" s="5">
        <f>ROUND(J718*G719,2)</f>
        <v>0</v>
      </c>
      <c r="I719" s="29" t="str">
        <f>IF(ISBLANK('Modelo de oferta económica'!F719),"Es necesario completar el precio de esta partida, introduciendo un valor en la celda en naranja","")</f>
        <v>Es necesario completar el precio de esta partida, introduciendo un valor en la celda en naranja</v>
      </c>
    </row>
    <row r="720" spans="2:10" ht="15" thickBot="1" x14ac:dyDescent="0.35">
      <c r="B720" s="60" t="s">
        <v>488</v>
      </c>
      <c r="C720" s="61"/>
      <c r="D720" s="61"/>
      <c r="E720" s="61"/>
      <c r="F720" s="61"/>
      <c r="G720" s="61"/>
      <c r="H720" s="62"/>
    </row>
    <row r="721" spans="2:10" ht="9.9" customHeight="1" thickBot="1" x14ac:dyDescent="0.35">
      <c r="E721"/>
      <c r="F721" s="11"/>
      <c r="G721"/>
      <c r="H721" s="1"/>
    </row>
    <row r="722" spans="2:10" ht="15.75" customHeight="1" thickBot="1" x14ac:dyDescent="0.35">
      <c r="B722" s="56" t="s">
        <v>1</v>
      </c>
      <c r="C722" s="57"/>
      <c r="D722" s="57"/>
      <c r="E722" s="57"/>
      <c r="F722" s="13" t="s">
        <v>2</v>
      </c>
      <c r="G722" s="2" t="s">
        <v>3</v>
      </c>
      <c r="H722" s="2" t="s">
        <v>4</v>
      </c>
      <c r="I722" s="27"/>
      <c r="J722" s="28">
        <f>ROUND(F723,2)</f>
        <v>0</v>
      </c>
    </row>
    <row r="723" spans="2:10" ht="15" thickBot="1" x14ac:dyDescent="0.35">
      <c r="B723" s="44">
        <v>164</v>
      </c>
      <c r="C723" s="3" t="s">
        <v>6</v>
      </c>
      <c r="D723" s="58" t="s">
        <v>487</v>
      </c>
      <c r="E723" s="59"/>
      <c r="F723" s="25"/>
      <c r="G723" s="6">
        <v>2</v>
      </c>
      <c r="H723" s="5">
        <f>ROUND(J722*G723,2)</f>
        <v>0</v>
      </c>
      <c r="I723" s="29" t="str">
        <f>IF(ISBLANK('Modelo de oferta económica'!F723),"Es necesario completar el precio de esta partida, introduciendo un valor en la celda en naranja","")</f>
        <v>Es necesario completar el precio de esta partida, introduciendo un valor en la celda en naranja</v>
      </c>
    </row>
    <row r="724" spans="2:10" ht="15" thickBot="1" x14ac:dyDescent="0.35">
      <c r="B724" s="60" t="s">
        <v>486</v>
      </c>
      <c r="C724" s="61"/>
      <c r="D724" s="61"/>
      <c r="E724" s="61"/>
      <c r="F724" s="61"/>
      <c r="G724" s="61"/>
      <c r="H724" s="62"/>
    </row>
    <row r="725" spans="2:10" ht="9.9" customHeight="1" thickBot="1" x14ac:dyDescent="0.35">
      <c r="E725"/>
      <c r="F725" s="11"/>
      <c r="G725"/>
      <c r="H725" s="1"/>
    </row>
    <row r="726" spans="2:10" ht="15.75" customHeight="1" thickBot="1" x14ac:dyDescent="0.35">
      <c r="B726" s="56" t="s">
        <v>1</v>
      </c>
      <c r="C726" s="57"/>
      <c r="D726" s="57"/>
      <c r="E726" s="57"/>
      <c r="F726" s="13" t="s">
        <v>2</v>
      </c>
      <c r="G726" s="2" t="s">
        <v>3</v>
      </c>
      <c r="H726" s="2" t="s">
        <v>4</v>
      </c>
      <c r="I726" s="27"/>
      <c r="J726" s="28">
        <f>ROUND(F727,2)</f>
        <v>0</v>
      </c>
    </row>
    <row r="727" spans="2:10" ht="15" thickBot="1" x14ac:dyDescent="0.35">
      <c r="B727" s="44">
        <v>165</v>
      </c>
      <c r="C727" s="3" t="s">
        <v>6</v>
      </c>
      <c r="D727" s="58" t="s">
        <v>485</v>
      </c>
      <c r="E727" s="59"/>
      <c r="F727" s="25"/>
      <c r="G727" s="6">
        <v>1</v>
      </c>
      <c r="H727" s="5">
        <f>ROUND(J726*G727,2)</f>
        <v>0</v>
      </c>
      <c r="I727" s="29" t="str">
        <f>IF(ISBLANK('Modelo de oferta económica'!F727),"Es necesario completar el precio de esta partida, introduciendo un valor en la celda en naranja","")</f>
        <v>Es necesario completar el precio de esta partida, introduciendo un valor en la celda en naranja</v>
      </c>
    </row>
    <row r="728" spans="2:10" ht="15" thickBot="1" x14ac:dyDescent="0.35">
      <c r="B728" s="60" t="s">
        <v>484</v>
      </c>
      <c r="C728" s="61"/>
      <c r="D728" s="61"/>
      <c r="E728" s="61"/>
      <c r="F728" s="61"/>
      <c r="G728" s="61"/>
      <c r="H728" s="62"/>
    </row>
    <row r="729" spans="2:10" ht="9.9" customHeight="1" thickBot="1" x14ac:dyDescent="0.35">
      <c r="E729"/>
      <c r="F729" s="11"/>
      <c r="G729"/>
      <c r="H729" s="1"/>
    </row>
    <row r="730" spans="2:10" ht="15.75" customHeight="1" thickBot="1" x14ac:dyDescent="0.35">
      <c r="B730" s="56" t="s">
        <v>1</v>
      </c>
      <c r="C730" s="57"/>
      <c r="D730" s="57"/>
      <c r="E730" s="57"/>
      <c r="F730" s="13" t="s">
        <v>2</v>
      </c>
      <c r="G730" s="2" t="s">
        <v>3</v>
      </c>
      <c r="H730" s="2" t="s">
        <v>4</v>
      </c>
      <c r="I730" s="27"/>
      <c r="J730" s="28">
        <f>ROUND(F731,2)</f>
        <v>0</v>
      </c>
    </row>
    <row r="731" spans="2:10" ht="21.75" customHeight="1" thickBot="1" x14ac:dyDescent="0.35">
      <c r="B731" s="44">
        <v>166</v>
      </c>
      <c r="C731" s="3" t="s">
        <v>5</v>
      </c>
      <c r="D731" s="58" t="s">
        <v>483</v>
      </c>
      <c r="E731" s="59"/>
      <c r="F731" s="25"/>
      <c r="G731" s="6">
        <v>15</v>
      </c>
      <c r="H731" s="5">
        <f>ROUND(J730*G731,2)</f>
        <v>0</v>
      </c>
      <c r="I731" s="29" t="str">
        <f>IF(ISBLANK('Modelo de oferta económica'!F731),"Es necesario completar el precio de esta partida, introduciendo un valor en la celda en naranja","")</f>
        <v>Es necesario completar el precio de esta partida, introduciendo un valor en la celda en naranja</v>
      </c>
    </row>
    <row r="732" spans="2:10" ht="24.75" customHeight="1" thickBot="1" x14ac:dyDescent="0.35">
      <c r="B732" s="60" t="s">
        <v>482</v>
      </c>
      <c r="C732" s="61"/>
      <c r="D732" s="61"/>
      <c r="E732" s="61"/>
      <c r="F732" s="61"/>
      <c r="G732" s="61"/>
      <c r="H732" s="62"/>
    </row>
    <row r="733" spans="2:10" ht="9.9" customHeight="1" thickBot="1" x14ac:dyDescent="0.35">
      <c r="E733"/>
      <c r="F733" s="11"/>
      <c r="G733"/>
      <c r="H733" s="1"/>
    </row>
    <row r="734" spans="2:10" ht="15.75" customHeight="1" thickBot="1" x14ac:dyDescent="0.35">
      <c r="B734" s="56" t="s">
        <v>1</v>
      </c>
      <c r="C734" s="57"/>
      <c r="D734" s="57"/>
      <c r="E734" s="57"/>
      <c r="F734" s="13" t="s">
        <v>2</v>
      </c>
      <c r="G734" s="2" t="s">
        <v>3</v>
      </c>
      <c r="H734" s="2" t="s">
        <v>4</v>
      </c>
      <c r="I734" s="27"/>
      <c r="J734" s="28">
        <f>ROUND(F735,2)</f>
        <v>0</v>
      </c>
    </row>
    <row r="735" spans="2:10" ht="15" thickBot="1" x14ac:dyDescent="0.35">
      <c r="B735" s="44">
        <v>167</v>
      </c>
      <c r="C735" s="3" t="s">
        <v>6</v>
      </c>
      <c r="D735" s="58" t="s">
        <v>481</v>
      </c>
      <c r="E735" s="67"/>
      <c r="F735" s="25"/>
      <c r="G735" s="6">
        <v>1</v>
      </c>
      <c r="H735" s="5">
        <f>ROUND(J734*G735,2)</f>
        <v>0</v>
      </c>
      <c r="I735" s="29" t="str">
        <f>IF(ISBLANK('Modelo de oferta económica'!F735),"Es necesario completar el precio de esta partida, introduciendo un valor en la celda en naranja","")</f>
        <v>Es necesario completar el precio de esta partida, introduciendo un valor en la celda en naranja</v>
      </c>
    </row>
    <row r="736" spans="2:10" ht="15" thickBot="1" x14ac:dyDescent="0.35">
      <c r="B736" s="60" t="s">
        <v>480</v>
      </c>
      <c r="C736" s="61"/>
      <c r="D736" s="61"/>
      <c r="E736" s="61"/>
      <c r="F736" s="61"/>
      <c r="G736" s="61"/>
      <c r="H736" s="62"/>
    </row>
    <row r="737" spans="2:10" ht="9.9" customHeight="1" thickBot="1" x14ac:dyDescent="0.35">
      <c r="E737"/>
      <c r="F737" s="11"/>
      <c r="G737"/>
      <c r="H737" s="1"/>
    </row>
    <row r="738" spans="2:10" ht="15.75" customHeight="1" thickBot="1" x14ac:dyDescent="0.35">
      <c r="B738" s="56" t="s">
        <v>1</v>
      </c>
      <c r="C738" s="57"/>
      <c r="D738" s="57"/>
      <c r="E738" s="57"/>
      <c r="F738" s="13" t="s">
        <v>2</v>
      </c>
      <c r="G738" s="2" t="s">
        <v>3</v>
      </c>
      <c r="H738" s="2" t="s">
        <v>4</v>
      </c>
      <c r="I738" s="27"/>
      <c r="J738" s="28">
        <f>ROUND(F739,2)</f>
        <v>0</v>
      </c>
    </row>
    <row r="739" spans="2:10" ht="22.5" customHeight="1" thickBot="1" x14ac:dyDescent="0.35">
      <c r="B739" s="44">
        <v>168</v>
      </c>
      <c r="C739" s="3" t="s">
        <v>5</v>
      </c>
      <c r="D739" s="58" t="s">
        <v>479</v>
      </c>
      <c r="E739" s="59"/>
      <c r="F739" s="25"/>
      <c r="G739" s="6">
        <v>20</v>
      </c>
      <c r="H739" s="5">
        <f>ROUND(J738*G739,2)</f>
        <v>0</v>
      </c>
      <c r="I739" s="29" t="str">
        <f>IF(ISBLANK('Modelo de oferta económica'!F739),"Es necesario completar el precio de esta partida, introduciendo un valor en la celda en naranja","")</f>
        <v>Es necesario completar el precio de esta partida, introduciendo un valor en la celda en naranja</v>
      </c>
    </row>
    <row r="740" spans="2:10" ht="24.75" customHeight="1" thickBot="1" x14ac:dyDescent="0.35">
      <c r="B740" s="60" t="s">
        <v>469</v>
      </c>
      <c r="C740" s="61"/>
      <c r="D740" s="61"/>
      <c r="E740" s="61"/>
      <c r="F740" s="61"/>
      <c r="G740" s="61"/>
      <c r="H740" s="62"/>
    </row>
    <row r="741" spans="2:10" ht="9.9" customHeight="1" thickBot="1" x14ac:dyDescent="0.35">
      <c r="E741"/>
      <c r="F741" s="11"/>
      <c r="G741"/>
      <c r="H741" s="1"/>
    </row>
    <row r="742" spans="2:10" ht="15.75" customHeight="1" thickBot="1" x14ac:dyDescent="0.35">
      <c r="B742" s="56" t="s">
        <v>1</v>
      </c>
      <c r="C742" s="57"/>
      <c r="D742" s="57"/>
      <c r="E742" s="57"/>
      <c r="F742" s="13" t="s">
        <v>14</v>
      </c>
      <c r="G742" s="2" t="s">
        <v>3</v>
      </c>
      <c r="H742" s="2" t="s">
        <v>4</v>
      </c>
      <c r="I742" s="27"/>
      <c r="J742" s="28">
        <f>ROUND(F743,2)</f>
        <v>0</v>
      </c>
    </row>
    <row r="743" spans="2:10" ht="15" thickBot="1" x14ac:dyDescent="0.35">
      <c r="B743" s="44">
        <v>169</v>
      </c>
      <c r="C743" s="3" t="s">
        <v>6</v>
      </c>
      <c r="D743" s="58" t="s">
        <v>477</v>
      </c>
      <c r="E743" s="59"/>
      <c r="F743" s="25"/>
      <c r="G743" s="6">
        <v>1</v>
      </c>
      <c r="H743" s="5">
        <f>ROUND(J742*G743,2)</f>
        <v>0</v>
      </c>
      <c r="I743" s="29" t="str">
        <f>IF(ISBLANK('Modelo de oferta económica'!F743),"Es necesario completar el precio de esta partida, introduciendo un valor en la celda en naranja","")</f>
        <v>Es necesario completar el precio de esta partida, introduciendo un valor en la celda en naranja</v>
      </c>
    </row>
    <row r="744" spans="2:10" ht="15" thickBot="1" x14ac:dyDescent="0.35">
      <c r="B744" s="60" t="s">
        <v>478</v>
      </c>
      <c r="C744" s="61"/>
      <c r="D744" s="61"/>
      <c r="E744" s="61"/>
      <c r="F744" s="61"/>
      <c r="G744" s="61"/>
      <c r="H744" s="62"/>
    </row>
    <row r="745" spans="2:10" ht="9.9" customHeight="1" thickBot="1" x14ac:dyDescent="0.35">
      <c r="E745"/>
      <c r="F745" s="11"/>
      <c r="G745"/>
      <c r="H745" s="1"/>
    </row>
    <row r="746" spans="2:10" ht="15.75" customHeight="1" thickBot="1" x14ac:dyDescent="0.35">
      <c r="B746" s="56" t="s">
        <v>1</v>
      </c>
      <c r="C746" s="57"/>
      <c r="D746" s="57"/>
      <c r="E746" s="63"/>
      <c r="F746" s="13" t="s">
        <v>2</v>
      </c>
      <c r="G746" s="2" t="s">
        <v>3</v>
      </c>
      <c r="H746" s="2" t="s">
        <v>4</v>
      </c>
      <c r="I746" s="27"/>
      <c r="J746" s="28">
        <f>ROUND(F747,2)</f>
        <v>0</v>
      </c>
    </row>
    <row r="747" spans="2:10" ht="15" thickBot="1" x14ac:dyDescent="0.35">
      <c r="B747" s="44">
        <v>170</v>
      </c>
      <c r="C747" s="3" t="s">
        <v>6</v>
      </c>
      <c r="D747" s="58" t="s">
        <v>475</v>
      </c>
      <c r="E747" s="59"/>
      <c r="F747" s="25"/>
      <c r="G747" s="48">
        <v>4</v>
      </c>
      <c r="H747" s="5">
        <f>ROUND(J746*G747,2)</f>
        <v>0</v>
      </c>
      <c r="I747" s="29" t="str">
        <f>IF(ISBLANK('Modelo de oferta económica'!F747),"Es necesario completar el precio de esta partida, introduciendo un valor en la celda en naranja","")</f>
        <v>Es necesario completar el precio de esta partida, introduciendo un valor en la celda en naranja</v>
      </c>
    </row>
    <row r="748" spans="2:10" ht="15" thickBot="1" x14ac:dyDescent="0.35">
      <c r="B748" s="60" t="s">
        <v>476</v>
      </c>
      <c r="C748" s="61"/>
      <c r="D748" s="61"/>
      <c r="E748" s="61"/>
      <c r="F748" s="61"/>
      <c r="G748" s="61"/>
      <c r="H748" s="62"/>
    </row>
    <row r="749" spans="2:10" ht="9.9" customHeight="1" thickBot="1" x14ac:dyDescent="0.35">
      <c r="E749"/>
      <c r="F749" s="11"/>
      <c r="G749"/>
      <c r="H749" s="1"/>
    </row>
    <row r="750" spans="2:10" ht="15.75" customHeight="1" thickBot="1" x14ac:dyDescent="0.35">
      <c r="B750" s="56" t="s">
        <v>1</v>
      </c>
      <c r="C750" s="57"/>
      <c r="D750" s="57"/>
      <c r="E750" s="57"/>
      <c r="F750" s="13" t="s">
        <v>2</v>
      </c>
      <c r="G750" s="2" t="s">
        <v>3</v>
      </c>
      <c r="H750" s="2" t="s">
        <v>4</v>
      </c>
      <c r="I750" s="27"/>
      <c r="J750" s="28">
        <f>ROUND(F751,2)</f>
        <v>0</v>
      </c>
    </row>
    <row r="751" spans="2:10" ht="22.95" customHeight="1" thickBot="1" x14ac:dyDescent="0.35">
      <c r="B751" s="44">
        <v>171</v>
      </c>
      <c r="C751" s="3" t="s">
        <v>5</v>
      </c>
      <c r="D751" s="58" t="s">
        <v>474</v>
      </c>
      <c r="E751" s="59"/>
      <c r="F751" s="25"/>
      <c r="G751" s="6">
        <v>30</v>
      </c>
      <c r="H751" s="5">
        <f>ROUND(J750*G751,2)</f>
        <v>0</v>
      </c>
      <c r="I751" s="29" t="str">
        <f>IF(ISBLANK('Modelo de oferta económica'!F751),"Es necesario completar el precio de esta partida, introduciendo un valor en la celda en naranja","")</f>
        <v>Es necesario completar el precio de esta partida, introduciendo un valor en la celda en naranja</v>
      </c>
    </row>
    <row r="752" spans="2:10" ht="27" customHeight="1" thickBot="1" x14ac:dyDescent="0.35">
      <c r="B752" s="64" t="s">
        <v>473</v>
      </c>
      <c r="C752" s="65"/>
      <c r="D752" s="65"/>
      <c r="E752" s="65"/>
      <c r="F752" s="65"/>
      <c r="G752" s="65"/>
      <c r="H752" s="66"/>
    </row>
    <row r="753" spans="2:10" ht="9.9" customHeight="1" thickBot="1" x14ac:dyDescent="0.35">
      <c r="D753" s="7"/>
      <c r="E753"/>
      <c r="F753" s="11"/>
      <c r="G753"/>
      <c r="H753" s="1"/>
    </row>
    <row r="754" spans="2:10" ht="15.75" customHeight="1" thickBot="1" x14ac:dyDescent="0.35">
      <c r="B754" s="56" t="s">
        <v>1</v>
      </c>
      <c r="C754" s="57"/>
      <c r="D754" s="57"/>
      <c r="E754" s="57"/>
      <c r="F754" s="13" t="s">
        <v>2</v>
      </c>
      <c r="G754" s="2" t="s">
        <v>3</v>
      </c>
      <c r="H754" s="2" t="s">
        <v>4</v>
      </c>
      <c r="I754" s="27"/>
      <c r="J754" s="28">
        <f>ROUND(F755,2)</f>
        <v>0</v>
      </c>
    </row>
    <row r="755" spans="2:10" ht="15" thickBot="1" x14ac:dyDescent="0.35">
      <c r="B755" s="44">
        <v>172</v>
      </c>
      <c r="C755" s="3" t="s">
        <v>6</v>
      </c>
      <c r="D755" s="58" t="s">
        <v>472</v>
      </c>
      <c r="E755" s="59"/>
      <c r="F755" s="25"/>
      <c r="G755" s="6">
        <v>2</v>
      </c>
      <c r="H755" s="5">
        <f>ROUND(J754*G755,2)</f>
        <v>0</v>
      </c>
      <c r="I755" s="29" t="str">
        <f>IF(ISBLANK('Modelo de oferta económica'!F755),"Es necesario completar el precio de esta partida, introduciendo un valor en la celda en naranja","")</f>
        <v>Es necesario completar el precio de esta partida, introduciendo un valor en la celda en naranja</v>
      </c>
    </row>
    <row r="756" spans="2:10" ht="15" thickBot="1" x14ac:dyDescent="0.35">
      <c r="B756" s="60" t="s">
        <v>471</v>
      </c>
      <c r="C756" s="61"/>
      <c r="D756" s="61"/>
      <c r="E756" s="61"/>
      <c r="F756" s="61"/>
      <c r="G756" s="61"/>
      <c r="H756" s="62"/>
    </row>
    <row r="757" spans="2:10" ht="9.9" customHeight="1" thickBot="1" x14ac:dyDescent="0.35">
      <c r="E757"/>
      <c r="F757" s="11"/>
      <c r="G757"/>
      <c r="H757" s="1"/>
    </row>
    <row r="758" spans="2:10" ht="15.75" customHeight="1" thickBot="1" x14ac:dyDescent="0.35">
      <c r="B758" s="56" t="s">
        <v>1</v>
      </c>
      <c r="C758" s="57"/>
      <c r="D758" s="57"/>
      <c r="E758" s="57"/>
      <c r="F758" s="13" t="s">
        <v>2</v>
      </c>
      <c r="G758" s="2" t="s">
        <v>3</v>
      </c>
      <c r="H758" s="2" t="s">
        <v>4</v>
      </c>
      <c r="I758" s="27"/>
      <c r="J758" s="28">
        <f>ROUND(F759,2)</f>
        <v>0</v>
      </c>
    </row>
    <row r="759" spans="2:10" ht="23.25" customHeight="1" thickBot="1" x14ac:dyDescent="0.35">
      <c r="B759" s="44">
        <v>173</v>
      </c>
      <c r="C759" s="3" t="s">
        <v>5</v>
      </c>
      <c r="D759" s="58" t="s">
        <v>470</v>
      </c>
      <c r="E759" s="59"/>
      <c r="F759" s="25"/>
      <c r="G759" s="6">
        <v>10</v>
      </c>
      <c r="H759" s="5">
        <f>ROUND(J758*G759,2)</f>
        <v>0</v>
      </c>
      <c r="I759" s="29" t="str">
        <f>IF(ISBLANK('Modelo de oferta económica'!F759),"Es necesario completar el precio de esta partida, introduciendo un valor en la celda en naranja","")</f>
        <v>Es necesario completar el precio de esta partida, introduciendo un valor en la celda en naranja</v>
      </c>
    </row>
    <row r="760" spans="2:10" ht="23.25" customHeight="1" thickBot="1" x14ac:dyDescent="0.35">
      <c r="B760" s="60" t="s">
        <v>469</v>
      </c>
      <c r="C760" s="61"/>
      <c r="D760" s="61"/>
      <c r="E760" s="61"/>
      <c r="F760" s="61"/>
      <c r="G760" s="61"/>
      <c r="H760" s="62"/>
    </row>
    <row r="761" spans="2:10" ht="9.9" customHeight="1" thickBot="1" x14ac:dyDescent="0.35">
      <c r="E761"/>
      <c r="F761" s="11"/>
      <c r="G761"/>
      <c r="H761" s="1"/>
    </row>
    <row r="762" spans="2:10" ht="15.75" customHeight="1" thickBot="1" x14ac:dyDescent="0.35">
      <c r="B762" s="56" t="s">
        <v>1</v>
      </c>
      <c r="C762" s="57"/>
      <c r="D762" s="57"/>
      <c r="E762" s="57"/>
      <c r="F762" s="13" t="s">
        <v>2</v>
      </c>
      <c r="G762" s="2" t="s">
        <v>3</v>
      </c>
      <c r="H762" s="2" t="s">
        <v>4</v>
      </c>
      <c r="I762" s="27"/>
      <c r="J762" s="28">
        <f>ROUND(F763,2)</f>
        <v>0</v>
      </c>
    </row>
    <row r="763" spans="2:10" ht="15" thickBot="1" x14ac:dyDescent="0.35">
      <c r="B763" s="44">
        <v>174</v>
      </c>
      <c r="C763" s="3" t="s">
        <v>6</v>
      </c>
      <c r="D763" s="58" t="s">
        <v>467</v>
      </c>
      <c r="E763" s="59"/>
      <c r="F763" s="25"/>
      <c r="G763" s="6">
        <v>1</v>
      </c>
      <c r="H763" s="5">
        <f>ROUND(J762*G763,2)</f>
        <v>0</v>
      </c>
      <c r="I763" s="29" t="str">
        <f>IF(ISBLANK('Modelo de oferta económica'!F763),"Es necesario completar el precio de esta partida, introduciendo un valor en la celda en naranja","")</f>
        <v>Es necesario completar el precio de esta partida, introduciendo un valor en la celda en naranja</v>
      </c>
    </row>
    <row r="764" spans="2:10" ht="23.25" customHeight="1" thickBot="1" x14ac:dyDescent="0.35">
      <c r="B764" s="60" t="s">
        <v>468</v>
      </c>
      <c r="C764" s="61"/>
      <c r="D764" s="61"/>
      <c r="E764" s="61"/>
      <c r="F764" s="61"/>
      <c r="G764" s="61"/>
      <c r="H764" s="62"/>
    </row>
    <row r="765" spans="2:10" ht="9.9" customHeight="1" thickBot="1" x14ac:dyDescent="0.35">
      <c r="E765"/>
      <c r="F765" s="11"/>
      <c r="G765"/>
      <c r="H765" s="1"/>
    </row>
    <row r="766" spans="2:10" ht="15.75" customHeight="1" thickBot="1" x14ac:dyDescent="0.35">
      <c r="B766" s="56" t="s">
        <v>1</v>
      </c>
      <c r="C766" s="57"/>
      <c r="D766" s="57"/>
      <c r="E766" s="57"/>
      <c r="F766" s="13" t="s">
        <v>2</v>
      </c>
      <c r="G766" s="2" t="s">
        <v>3</v>
      </c>
      <c r="H766" s="2" t="s">
        <v>4</v>
      </c>
      <c r="I766" s="27"/>
      <c r="J766" s="28">
        <f>ROUND(F767,2)</f>
        <v>0</v>
      </c>
    </row>
    <row r="767" spans="2:10" ht="15" thickBot="1" x14ac:dyDescent="0.35">
      <c r="B767" s="44">
        <v>175</v>
      </c>
      <c r="C767" s="3" t="s">
        <v>6</v>
      </c>
      <c r="D767" s="58" t="s">
        <v>465</v>
      </c>
      <c r="E767" s="59"/>
      <c r="F767" s="25"/>
      <c r="G767" s="6">
        <v>4</v>
      </c>
      <c r="H767" s="5">
        <f>ROUND(J766*G767,2)</f>
        <v>0</v>
      </c>
      <c r="I767" s="29" t="str">
        <f>IF(ISBLANK('Modelo de oferta económica'!F767),"Es necesario completar el precio de esta partida, introduciendo un valor en la celda en naranja","")</f>
        <v>Es necesario completar el precio de esta partida, introduciendo un valor en la celda en naranja</v>
      </c>
    </row>
    <row r="768" spans="2:10" ht="15" thickBot="1" x14ac:dyDescent="0.35">
      <c r="B768" s="60" t="s">
        <v>466</v>
      </c>
      <c r="C768" s="61"/>
      <c r="D768" s="61"/>
      <c r="E768" s="61"/>
      <c r="F768" s="61"/>
      <c r="G768" s="61"/>
      <c r="H768" s="62"/>
    </row>
    <row r="769" spans="2:10" ht="9.9" customHeight="1" thickBot="1" x14ac:dyDescent="0.35">
      <c r="E769"/>
      <c r="F769" s="11"/>
      <c r="G769"/>
      <c r="H769" s="1"/>
    </row>
    <row r="770" spans="2:10" ht="15.75" customHeight="1" thickBot="1" x14ac:dyDescent="0.35">
      <c r="B770" s="56" t="s">
        <v>1</v>
      </c>
      <c r="C770" s="57"/>
      <c r="D770" s="57"/>
      <c r="E770" s="57"/>
      <c r="F770" s="13" t="s">
        <v>2</v>
      </c>
      <c r="G770" s="2" t="s">
        <v>3</v>
      </c>
      <c r="H770" s="2" t="s">
        <v>4</v>
      </c>
      <c r="I770" s="27"/>
      <c r="J770" s="28">
        <f>ROUND(F771,2)</f>
        <v>0</v>
      </c>
    </row>
    <row r="771" spans="2:10" ht="15" thickBot="1" x14ac:dyDescent="0.35">
      <c r="B771" s="44">
        <v>176</v>
      </c>
      <c r="C771" s="3" t="s">
        <v>6</v>
      </c>
      <c r="D771" s="58" t="s">
        <v>463</v>
      </c>
      <c r="E771" s="67"/>
      <c r="F771" s="25"/>
      <c r="G771" s="6">
        <v>1</v>
      </c>
      <c r="H771" s="5">
        <f>ROUND(J770*G771,2)</f>
        <v>0</v>
      </c>
      <c r="I771" s="29" t="str">
        <f>IF(ISBLANK('Modelo de oferta económica'!F771),"Es necesario completar el precio de esta partida, introduciendo un valor en la celda en naranja","")</f>
        <v>Es necesario completar el precio de esta partida, introduciendo un valor en la celda en naranja</v>
      </c>
    </row>
    <row r="772" spans="2:10" ht="17.25" customHeight="1" thickBot="1" x14ac:dyDescent="0.35">
      <c r="B772" s="60" t="s">
        <v>464</v>
      </c>
      <c r="C772" s="61"/>
      <c r="D772" s="61"/>
      <c r="E772" s="61"/>
      <c r="F772" s="61"/>
      <c r="G772" s="61"/>
      <c r="H772" s="62"/>
    </row>
    <row r="773" spans="2:10" ht="9.9" customHeight="1" thickBot="1" x14ac:dyDescent="0.35">
      <c r="E773"/>
      <c r="F773" s="11"/>
      <c r="G773"/>
      <c r="H773" s="1"/>
    </row>
    <row r="774" spans="2:10" ht="15.75" customHeight="1" thickBot="1" x14ac:dyDescent="0.35">
      <c r="B774" s="56" t="s">
        <v>1</v>
      </c>
      <c r="C774" s="57"/>
      <c r="D774" s="57"/>
      <c r="E774" s="57"/>
      <c r="F774" s="13" t="s">
        <v>2</v>
      </c>
      <c r="G774" s="2" t="s">
        <v>3</v>
      </c>
      <c r="H774" s="2" t="s">
        <v>4</v>
      </c>
      <c r="I774" s="27"/>
      <c r="J774" s="28">
        <f>ROUND(F775,2)</f>
        <v>0</v>
      </c>
    </row>
    <row r="775" spans="2:10" ht="15" thickBot="1" x14ac:dyDescent="0.35">
      <c r="B775" s="44">
        <v>177</v>
      </c>
      <c r="C775" s="3" t="s">
        <v>6</v>
      </c>
      <c r="D775" s="58" t="s">
        <v>459</v>
      </c>
      <c r="E775" s="59"/>
      <c r="F775" s="25"/>
      <c r="G775" s="6">
        <v>1</v>
      </c>
      <c r="H775" s="5">
        <f>ROUND(J774*G775,2)</f>
        <v>0</v>
      </c>
      <c r="I775" s="29" t="str">
        <f>IF(ISBLANK('Modelo de oferta económica'!F775),"Es necesario completar el precio de esta partida, introduciendo un valor en la celda en naranja","")</f>
        <v>Es necesario completar el precio de esta partida, introduciendo un valor en la celda en naranja</v>
      </c>
    </row>
    <row r="776" spans="2:10" ht="15" thickBot="1" x14ac:dyDescent="0.35">
      <c r="B776" s="60" t="s">
        <v>460</v>
      </c>
      <c r="C776" s="61"/>
      <c r="D776" s="61"/>
      <c r="E776" s="61"/>
      <c r="F776" s="61"/>
      <c r="G776" s="61"/>
      <c r="H776" s="62"/>
    </row>
    <row r="777" spans="2:10" ht="9.9" customHeight="1" thickBot="1" x14ac:dyDescent="0.35">
      <c r="E777"/>
      <c r="F777" s="11"/>
      <c r="G777"/>
      <c r="H777" s="1"/>
    </row>
    <row r="778" spans="2:10" ht="15.75" customHeight="1" thickBot="1" x14ac:dyDescent="0.35">
      <c r="B778" s="56" t="s">
        <v>1</v>
      </c>
      <c r="C778" s="57"/>
      <c r="D778" s="57"/>
      <c r="E778" s="57"/>
      <c r="F778" s="13" t="s">
        <v>2</v>
      </c>
      <c r="G778" s="2" t="s">
        <v>3</v>
      </c>
      <c r="H778" s="2" t="s">
        <v>4</v>
      </c>
      <c r="I778" s="27"/>
      <c r="J778" s="28">
        <f>ROUND(F779,2)</f>
        <v>0</v>
      </c>
    </row>
    <row r="779" spans="2:10" ht="15" thickBot="1" x14ac:dyDescent="0.35">
      <c r="B779" s="44">
        <v>178</v>
      </c>
      <c r="C779" s="3" t="s">
        <v>6</v>
      </c>
      <c r="D779" s="58" t="s">
        <v>461</v>
      </c>
      <c r="E779" s="59"/>
      <c r="F779" s="25"/>
      <c r="G779" s="6">
        <v>1</v>
      </c>
      <c r="H779" s="5">
        <f>ROUND(J778*G779,2)</f>
        <v>0</v>
      </c>
      <c r="I779" s="29" t="str">
        <f>IF(ISBLANK('Modelo de oferta económica'!F779),"Es necesario completar el precio de esta partida, introduciendo un valor en la celda en naranja","")</f>
        <v>Es necesario completar el precio de esta partida, introduciendo un valor en la celda en naranja</v>
      </c>
    </row>
    <row r="780" spans="2:10" ht="27" customHeight="1" thickBot="1" x14ac:dyDescent="0.35">
      <c r="B780" s="60" t="s">
        <v>462</v>
      </c>
      <c r="C780" s="61"/>
      <c r="D780" s="61"/>
      <c r="E780" s="61"/>
      <c r="F780" s="61"/>
      <c r="G780" s="61"/>
      <c r="H780" s="62"/>
    </row>
    <row r="781" spans="2:10" ht="9.9" customHeight="1" thickBot="1" x14ac:dyDescent="0.35">
      <c r="E781"/>
      <c r="F781" s="11"/>
      <c r="G781"/>
      <c r="H781" s="1"/>
    </row>
    <row r="782" spans="2:10" ht="15.75" customHeight="1" thickBot="1" x14ac:dyDescent="0.35">
      <c r="B782" s="56" t="s">
        <v>1</v>
      </c>
      <c r="C782" s="57"/>
      <c r="D782" s="57"/>
      <c r="E782" s="57"/>
      <c r="F782" s="13" t="s">
        <v>2</v>
      </c>
      <c r="G782" s="2" t="s">
        <v>3</v>
      </c>
      <c r="H782" s="2" t="s">
        <v>4</v>
      </c>
      <c r="I782" s="27"/>
      <c r="J782" s="28">
        <f>ROUND(F783,2)</f>
        <v>0</v>
      </c>
    </row>
    <row r="783" spans="2:10" ht="15" thickBot="1" x14ac:dyDescent="0.35">
      <c r="B783" s="44">
        <v>179</v>
      </c>
      <c r="C783" s="3" t="s">
        <v>5</v>
      </c>
      <c r="D783" s="58" t="s">
        <v>458</v>
      </c>
      <c r="E783" s="59"/>
      <c r="F783" s="25"/>
      <c r="G783" s="6">
        <v>180</v>
      </c>
      <c r="H783" s="5">
        <f>ROUND(J782*G783,2)</f>
        <v>0</v>
      </c>
      <c r="I783" s="29" t="str">
        <f>IF(ISBLANK('Modelo de oferta económica'!F783),"Es necesario completar el precio de esta partida, introduciendo un valor en la celda en naranja","")</f>
        <v>Es necesario completar el precio de esta partida, introduciendo un valor en la celda en naranja</v>
      </c>
    </row>
    <row r="784" spans="2:10" ht="24" customHeight="1" thickBot="1" x14ac:dyDescent="0.35">
      <c r="B784" s="60" t="s">
        <v>457</v>
      </c>
      <c r="C784" s="61"/>
      <c r="D784" s="61"/>
      <c r="E784" s="61"/>
      <c r="F784" s="61"/>
      <c r="G784" s="61"/>
      <c r="H784" s="62"/>
    </row>
    <row r="785" spans="2:10" ht="9.9" customHeight="1" thickBot="1" x14ac:dyDescent="0.35">
      <c r="E785"/>
      <c r="F785" s="11"/>
      <c r="G785"/>
      <c r="H785" s="1"/>
    </row>
    <row r="786" spans="2:10" ht="15.75" customHeight="1" thickBot="1" x14ac:dyDescent="0.35">
      <c r="B786" s="56" t="s">
        <v>1</v>
      </c>
      <c r="C786" s="57"/>
      <c r="D786" s="57"/>
      <c r="E786" s="57"/>
      <c r="F786" s="13" t="s">
        <v>2</v>
      </c>
      <c r="G786" s="2" t="s">
        <v>3</v>
      </c>
      <c r="H786" s="2" t="s">
        <v>4</v>
      </c>
      <c r="I786" s="27"/>
      <c r="J786" s="28">
        <f>ROUND(F787,2)</f>
        <v>0</v>
      </c>
    </row>
    <row r="787" spans="2:10" ht="15" thickBot="1" x14ac:dyDescent="0.35">
      <c r="B787" s="44">
        <v>180</v>
      </c>
      <c r="C787" s="3" t="s">
        <v>5</v>
      </c>
      <c r="D787" s="58" t="s">
        <v>456</v>
      </c>
      <c r="E787" s="59"/>
      <c r="F787" s="25"/>
      <c r="G787" s="6">
        <v>827</v>
      </c>
      <c r="H787" s="5">
        <f>ROUND(J786*G787,2)</f>
        <v>0</v>
      </c>
      <c r="I787" s="29" t="str">
        <f>IF(ISBLANK('Modelo de oferta económica'!F787),"Es necesario completar el precio de esta partida, introduciendo un valor en la celda en naranja","")</f>
        <v>Es necesario completar el precio de esta partida, introduciendo un valor en la celda en naranja</v>
      </c>
    </row>
    <row r="788" spans="2:10" ht="27" customHeight="1" thickBot="1" x14ac:dyDescent="0.35">
      <c r="B788" s="60" t="s">
        <v>455</v>
      </c>
      <c r="C788" s="61"/>
      <c r="D788" s="61"/>
      <c r="E788" s="61"/>
      <c r="F788" s="61"/>
      <c r="G788" s="61"/>
      <c r="H788" s="62"/>
    </row>
    <row r="789" spans="2:10" ht="9.9" customHeight="1" thickBot="1" x14ac:dyDescent="0.35">
      <c r="E789"/>
      <c r="F789" s="11"/>
      <c r="G789"/>
      <c r="H789" s="1"/>
    </row>
    <row r="790" spans="2:10" ht="15.75" customHeight="1" thickBot="1" x14ac:dyDescent="0.35">
      <c r="B790" s="56" t="s">
        <v>1</v>
      </c>
      <c r="C790" s="57"/>
      <c r="D790" s="57"/>
      <c r="E790" s="57"/>
      <c r="F790" s="13" t="s">
        <v>2</v>
      </c>
      <c r="G790" s="2" t="s">
        <v>3</v>
      </c>
      <c r="H790" s="2" t="s">
        <v>4</v>
      </c>
      <c r="I790" s="27"/>
      <c r="J790" s="28">
        <f>ROUND(F791,2)</f>
        <v>0</v>
      </c>
    </row>
    <row r="791" spans="2:10" ht="15" thickBot="1" x14ac:dyDescent="0.35">
      <c r="B791" s="44">
        <v>181</v>
      </c>
      <c r="C791" s="3" t="s">
        <v>5</v>
      </c>
      <c r="D791" s="58" t="s">
        <v>453</v>
      </c>
      <c r="E791" s="59"/>
      <c r="F791" s="25"/>
      <c r="G791" s="6">
        <v>81</v>
      </c>
      <c r="H791" s="5">
        <f>ROUND(J790*G791,2)</f>
        <v>0</v>
      </c>
      <c r="I791" s="29" t="str">
        <f>IF(ISBLANK('Modelo de oferta económica'!F791),"Es necesario completar el precio de esta partida, introduciendo un valor en la celda en naranja","")</f>
        <v>Es necesario completar el precio de esta partida, introduciendo un valor en la celda en naranja</v>
      </c>
    </row>
    <row r="792" spans="2:10" ht="24.75" customHeight="1" thickBot="1" x14ac:dyDescent="0.35">
      <c r="B792" s="60" t="s">
        <v>454</v>
      </c>
      <c r="C792" s="61"/>
      <c r="D792" s="61"/>
      <c r="E792" s="61"/>
      <c r="F792" s="61"/>
      <c r="G792" s="61"/>
      <c r="H792" s="62"/>
    </row>
    <row r="793" spans="2:10" ht="9.9" customHeight="1" thickBot="1" x14ac:dyDescent="0.35">
      <c r="E793"/>
      <c r="F793" s="11"/>
      <c r="G793"/>
      <c r="H793" s="1"/>
    </row>
    <row r="794" spans="2:10" ht="15.75" customHeight="1" thickBot="1" x14ac:dyDescent="0.35">
      <c r="B794" s="56" t="s">
        <v>1</v>
      </c>
      <c r="C794" s="57"/>
      <c r="D794" s="57"/>
      <c r="E794" s="57"/>
      <c r="F794" s="13" t="s">
        <v>2</v>
      </c>
      <c r="G794" s="2" t="s">
        <v>3</v>
      </c>
      <c r="H794" s="2" t="s">
        <v>4</v>
      </c>
      <c r="I794" s="27"/>
      <c r="J794" s="28">
        <f>ROUND(F795,2)</f>
        <v>0</v>
      </c>
    </row>
    <row r="795" spans="2:10" ht="15" thickBot="1" x14ac:dyDescent="0.35">
      <c r="B795" s="44">
        <v>182</v>
      </c>
      <c r="C795" s="3" t="s">
        <v>5</v>
      </c>
      <c r="D795" s="58" t="s">
        <v>452</v>
      </c>
      <c r="E795" s="67"/>
      <c r="F795" s="25"/>
      <c r="G795" s="6">
        <v>260</v>
      </c>
      <c r="H795" s="5">
        <f>ROUND(J794*G795,2)</f>
        <v>0</v>
      </c>
      <c r="I795" s="29" t="str">
        <f>IF(ISBLANK('Modelo de oferta económica'!F795),"Es necesario completar el precio de esta partida, introduciendo un valor en la celda en naranja","")</f>
        <v>Es necesario completar el precio de esta partida, introduciendo un valor en la celda en naranja</v>
      </c>
    </row>
    <row r="796" spans="2:10" ht="24.75" customHeight="1" thickBot="1" x14ac:dyDescent="0.35">
      <c r="B796" s="60" t="s">
        <v>451</v>
      </c>
      <c r="C796" s="61"/>
      <c r="D796" s="61"/>
      <c r="E796" s="61"/>
      <c r="F796" s="61"/>
      <c r="G796" s="61"/>
      <c r="H796" s="62"/>
    </row>
    <row r="797" spans="2:10" ht="9.9" customHeight="1" thickBot="1" x14ac:dyDescent="0.35">
      <c r="E797"/>
      <c r="F797" s="11"/>
      <c r="G797"/>
      <c r="H797" s="1"/>
    </row>
    <row r="798" spans="2:10" ht="15.75" customHeight="1" thickBot="1" x14ac:dyDescent="0.35">
      <c r="B798" s="56" t="s">
        <v>1</v>
      </c>
      <c r="C798" s="57"/>
      <c r="D798" s="57"/>
      <c r="E798" s="57"/>
      <c r="F798" s="13" t="s">
        <v>2</v>
      </c>
      <c r="G798" s="2" t="s">
        <v>3</v>
      </c>
      <c r="H798" s="2" t="s">
        <v>4</v>
      </c>
      <c r="I798" s="27"/>
      <c r="J798" s="28">
        <f>ROUND(F799,2)</f>
        <v>0</v>
      </c>
    </row>
    <row r="799" spans="2:10" ht="15" thickBot="1" x14ac:dyDescent="0.35">
      <c r="B799" s="44">
        <v>183</v>
      </c>
      <c r="C799" s="3" t="s">
        <v>5</v>
      </c>
      <c r="D799" s="58" t="s">
        <v>450</v>
      </c>
      <c r="E799" s="59"/>
      <c r="F799" s="25"/>
      <c r="G799" s="6">
        <v>20</v>
      </c>
      <c r="H799" s="5">
        <f>ROUND(J798*G799,2)</f>
        <v>0</v>
      </c>
      <c r="I799" s="29" t="str">
        <f>IF(ISBLANK('Modelo de oferta económica'!F799),"Es necesario completar el precio de esta partida, introduciendo un valor en la celda en naranja","")</f>
        <v>Es necesario completar el precio de esta partida, introduciendo un valor en la celda en naranja</v>
      </c>
    </row>
    <row r="800" spans="2:10" ht="24.75" customHeight="1" thickBot="1" x14ac:dyDescent="0.35">
      <c r="B800" s="60" t="s">
        <v>451</v>
      </c>
      <c r="C800" s="61"/>
      <c r="D800" s="61"/>
      <c r="E800" s="61"/>
      <c r="F800" s="61"/>
      <c r="G800" s="61"/>
      <c r="H800" s="62"/>
    </row>
    <row r="801" spans="2:10" ht="9.9" customHeight="1" thickBot="1" x14ac:dyDescent="0.35">
      <c r="E801"/>
      <c r="F801" s="11"/>
      <c r="G801"/>
      <c r="H801" s="1"/>
    </row>
    <row r="802" spans="2:10" ht="15.75" customHeight="1" thickBot="1" x14ac:dyDescent="0.35">
      <c r="B802" s="56" t="s">
        <v>1</v>
      </c>
      <c r="C802" s="57"/>
      <c r="D802" s="57"/>
      <c r="E802" s="57"/>
      <c r="F802" s="13" t="s">
        <v>14</v>
      </c>
      <c r="G802" s="2" t="s">
        <v>3</v>
      </c>
      <c r="H802" s="2" t="s">
        <v>4</v>
      </c>
      <c r="I802" s="27"/>
      <c r="J802" s="28">
        <f>ROUND(F803,2)</f>
        <v>0</v>
      </c>
    </row>
    <row r="803" spans="2:10" ht="15" thickBot="1" x14ac:dyDescent="0.35">
      <c r="B803" s="44">
        <v>184</v>
      </c>
      <c r="C803" s="3" t="s">
        <v>5</v>
      </c>
      <c r="D803" s="58" t="s">
        <v>448</v>
      </c>
      <c r="E803" s="59"/>
      <c r="F803" s="25"/>
      <c r="G803" s="6">
        <v>100</v>
      </c>
      <c r="H803" s="5">
        <f>ROUND(J802*G803,2)</f>
        <v>0</v>
      </c>
      <c r="I803" s="29" t="str">
        <f>IF(ISBLANK('Modelo de oferta económica'!F803),"Es necesario completar el precio de esta partida, introduciendo un valor en la celda en naranja","")</f>
        <v>Es necesario completar el precio de esta partida, introduciendo un valor en la celda en naranja</v>
      </c>
    </row>
    <row r="804" spans="2:10" ht="24.75" customHeight="1" thickBot="1" x14ac:dyDescent="0.35">
      <c r="B804" s="60" t="s">
        <v>449</v>
      </c>
      <c r="C804" s="61"/>
      <c r="D804" s="61"/>
      <c r="E804" s="61"/>
      <c r="F804" s="61"/>
      <c r="G804" s="61"/>
      <c r="H804" s="62"/>
    </row>
    <row r="805" spans="2:10" ht="9.9" customHeight="1" thickBot="1" x14ac:dyDescent="0.35">
      <c r="E805"/>
      <c r="F805" s="11"/>
      <c r="G805"/>
      <c r="H805" s="1"/>
    </row>
    <row r="806" spans="2:10" ht="15.75" customHeight="1" thickBot="1" x14ac:dyDescent="0.35">
      <c r="B806" s="56" t="s">
        <v>1</v>
      </c>
      <c r="C806" s="57"/>
      <c r="D806" s="57"/>
      <c r="E806" s="63"/>
      <c r="F806" s="13" t="s">
        <v>2</v>
      </c>
      <c r="G806" s="2" t="s">
        <v>3</v>
      </c>
      <c r="H806" s="2" t="s">
        <v>4</v>
      </c>
      <c r="I806" s="27"/>
      <c r="J806" s="28">
        <f>ROUND(F807,2)</f>
        <v>0</v>
      </c>
    </row>
    <row r="807" spans="2:10" ht="24.75" customHeight="1" thickBot="1" x14ac:dyDescent="0.35">
      <c r="B807" s="44">
        <v>185</v>
      </c>
      <c r="C807" s="3" t="s">
        <v>5</v>
      </c>
      <c r="D807" s="58" t="s">
        <v>446</v>
      </c>
      <c r="E807" s="59"/>
      <c r="F807" s="25"/>
      <c r="G807" s="48">
        <v>200</v>
      </c>
      <c r="H807" s="5">
        <f>ROUND(J806*G807,2)</f>
        <v>0</v>
      </c>
      <c r="I807" s="29" t="str">
        <f>IF(ISBLANK('Modelo de oferta económica'!F807),"Es necesario completar el precio de esta partida, introduciendo un valor en la celda en naranja","")</f>
        <v>Es necesario completar el precio de esta partida, introduciendo un valor en la celda en naranja</v>
      </c>
    </row>
    <row r="808" spans="2:10" ht="27" customHeight="1" thickBot="1" x14ac:dyDescent="0.35">
      <c r="B808" s="60" t="s">
        <v>447</v>
      </c>
      <c r="C808" s="61"/>
      <c r="D808" s="61"/>
      <c r="E808" s="61"/>
      <c r="F808" s="61"/>
      <c r="G808" s="61"/>
      <c r="H808" s="62"/>
    </row>
    <row r="809" spans="2:10" ht="9.9" customHeight="1" thickBot="1" x14ac:dyDescent="0.35">
      <c r="E809"/>
      <c r="F809" s="11"/>
      <c r="G809"/>
      <c r="H809" s="1"/>
    </row>
    <row r="810" spans="2:10" ht="15.75" customHeight="1" thickBot="1" x14ac:dyDescent="0.35">
      <c r="B810" s="56" t="s">
        <v>1</v>
      </c>
      <c r="C810" s="57"/>
      <c r="D810" s="57"/>
      <c r="E810" s="57"/>
      <c r="F810" s="13" t="s">
        <v>2</v>
      </c>
      <c r="G810" s="2" t="s">
        <v>3</v>
      </c>
      <c r="H810" s="2" t="s">
        <v>4</v>
      </c>
      <c r="I810" s="27"/>
      <c r="J810" s="28">
        <f>ROUND(F811,2)</f>
        <v>0</v>
      </c>
    </row>
    <row r="811" spans="2:10" ht="22.95" customHeight="1" thickBot="1" x14ac:dyDescent="0.35">
      <c r="B811" s="44">
        <v>186</v>
      </c>
      <c r="C811" s="3" t="s">
        <v>5</v>
      </c>
      <c r="D811" s="58" t="s">
        <v>445</v>
      </c>
      <c r="E811" s="59"/>
      <c r="F811" s="25"/>
      <c r="G811" s="6">
        <v>25</v>
      </c>
      <c r="H811" s="5">
        <f>ROUND(J810*G811,2)</f>
        <v>0</v>
      </c>
      <c r="I811" s="29" t="str">
        <f>IF(ISBLANK('Modelo de oferta económica'!F811),"Es necesario completar el precio de esta partida, introduciendo un valor en la celda en naranja","")</f>
        <v>Es necesario completar el precio de esta partida, introduciendo un valor en la celda en naranja</v>
      </c>
    </row>
    <row r="812" spans="2:10" ht="15" thickBot="1" x14ac:dyDescent="0.35">
      <c r="B812" s="64" t="s">
        <v>444</v>
      </c>
      <c r="C812" s="65"/>
      <c r="D812" s="65"/>
      <c r="E812" s="65"/>
      <c r="F812" s="65"/>
      <c r="G812" s="65"/>
      <c r="H812" s="66"/>
    </row>
    <row r="813" spans="2:10" ht="9.9" customHeight="1" thickBot="1" x14ac:dyDescent="0.35">
      <c r="D813" s="7"/>
      <c r="E813"/>
      <c r="F813" s="11"/>
      <c r="G813"/>
      <c r="H813" s="1"/>
    </row>
    <row r="814" spans="2:10" ht="15.75" customHeight="1" thickBot="1" x14ac:dyDescent="0.35">
      <c r="B814" s="56" t="s">
        <v>1</v>
      </c>
      <c r="C814" s="57"/>
      <c r="D814" s="57"/>
      <c r="E814" s="57"/>
      <c r="F814" s="13" t="s">
        <v>2</v>
      </c>
      <c r="G814" s="2" t="s">
        <v>3</v>
      </c>
      <c r="H814" s="2" t="s">
        <v>4</v>
      </c>
      <c r="I814" s="27"/>
      <c r="J814" s="28">
        <f>ROUND(F815,2)</f>
        <v>0</v>
      </c>
    </row>
    <row r="815" spans="2:10" ht="15" thickBot="1" x14ac:dyDescent="0.35">
      <c r="B815" s="44">
        <v>187</v>
      </c>
      <c r="C815" s="3" t="s">
        <v>5</v>
      </c>
      <c r="D815" s="58" t="s">
        <v>442</v>
      </c>
      <c r="E815" s="59"/>
      <c r="F815" s="25"/>
      <c r="G815" s="6">
        <v>11</v>
      </c>
      <c r="H815" s="5">
        <f>ROUND(J814*G815,2)</f>
        <v>0</v>
      </c>
      <c r="I815" s="29" t="str">
        <f>IF(ISBLANK('Modelo de oferta económica'!F815),"Es necesario completar el precio de esta partida, introduciendo un valor en la celda en naranja","")</f>
        <v>Es necesario completar el precio de esta partida, introduciendo un valor en la celda en naranja</v>
      </c>
    </row>
    <row r="816" spans="2:10" ht="15" thickBot="1" x14ac:dyDescent="0.35">
      <c r="B816" s="60" t="s">
        <v>443</v>
      </c>
      <c r="C816" s="61"/>
      <c r="D816" s="61"/>
      <c r="E816" s="61"/>
      <c r="F816" s="61"/>
      <c r="G816" s="61"/>
      <c r="H816" s="62"/>
    </row>
    <row r="817" spans="2:10" ht="9.9" customHeight="1" thickBot="1" x14ac:dyDescent="0.35">
      <c r="E817"/>
      <c r="F817" s="11"/>
      <c r="G817"/>
      <c r="H817" s="1"/>
    </row>
    <row r="818" spans="2:10" ht="15.75" customHeight="1" thickBot="1" x14ac:dyDescent="0.35">
      <c r="B818" s="56" t="s">
        <v>1</v>
      </c>
      <c r="C818" s="57"/>
      <c r="D818" s="57"/>
      <c r="E818" s="57"/>
      <c r="F818" s="13" t="s">
        <v>2</v>
      </c>
      <c r="G818" s="2" t="s">
        <v>3</v>
      </c>
      <c r="H818" s="2" t="s">
        <v>4</v>
      </c>
      <c r="I818" s="27"/>
      <c r="J818" s="28">
        <f>ROUND(F819,2)</f>
        <v>0</v>
      </c>
    </row>
    <row r="819" spans="2:10" ht="15" thickBot="1" x14ac:dyDescent="0.35">
      <c r="B819" s="44">
        <v>188</v>
      </c>
      <c r="C819" s="3" t="s">
        <v>5</v>
      </c>
      <c r="D819" s="58" t="s">
        <v>440</v>
      </c>
      <c r="E819" s="59"/>
      <c r="F819" s="25"/>
      <c r="G819" s="6">
        <v>30</v>
      </c>
      <c r="H819" s="5">
        <f>ROUND(J818*G819,2)</f>
        <v>0</v>
      </c>
      <c r="I819" s="29" t="str">
        <f>IF(ISBLANK('Modelo de oferta económica'!F819),"Es necesario completar el precio de esta partida, introduciendo un valor en la celda en naranja","")</f>
        <v>Es necesario completar el precio de esta partida, introduciendo un valor en la celda en naranja</v>
      </c>
    </row>
    <row r="820" spans="2:10" ht="30" customHeight="1" thickBot="1" x14ac:dyDescent="0.35">
      <c r="B820" s="60" t="s">
        <v>441</v>
      </c>
      <c r="C820" s="61"/>
      <c r="D820" s="61"/>
      <c r="E820" s="61"/>
      <c r="F820" s="61"/>
      <c r="G820" s="61"/>
      <c r="H820" s="62"/>
    </row>
    <row r="821" spans="2:10" ht="9.9" customHeight="1" thickBot="1" x14ac:dyDescent="0.35">
      <c r="E821"/>
      <c r="F821" s="11"/>
      <c r="G821"/>
      <c r="H821" s="1"/>
    </row>
    <row r="822" spans="2:10" ht="15.75" customHeight="1" thickBot="1" x14ac:dyDescent="0.35">
      <c r="B822" s="56" t="s">
        <v>1</v>
      </c>
      <c r="C822" s="57"/>
      <c r="D822" s="57"/>
      <c r="E822" s="57"/>
      <c r="F822" s="13" t="s">
        <v>2</v>
      </c>
      <c r="G822" s="2" t="s">
        <v>3</v>
      </c>
      <c r="H822" s="2" t="s">
        <v>4</v>
      </c>
      <c r="I822" s="27"/>
      <c r="J822" s="28">
        <f>ROUND(F823,2)</f>
        <v>0</v>
      </c>
    </row>
    <row r="823" spans="2:10" ht="15" thickBot="1" x14ac:dyDescent="0.35">
      <c r="B823" s="44">
        <v>189</v>
      </c>
      <c r="C823" s="3" t="s">
        <v>6</v>
      </c>
      <c r="D823" s="58" t="s">
        <v>438</v>
      </c>
      <c r="E823" s="59"/>
      <c r="F823" s="25"/>
      <c r="G823" s="6">
        <v>1</v>
      </c>
      <c r="H823" s="5">
        <f>ROUND(J822*G823,2)</f>
        <v>0</v>
      </c>
      <c r="I823" s="29" t="str">
        <f>IF(ISBLANK('Modelo de oferta económica'!F823),"Es necesario completar el precio de esta partida, introduciendo un valor en la celda en naranja","")</f>
        <v>Es necesario completar el precio de esta partida, introduciendo un valor en la celda en naranja</v>
      </c>
    </row>
    <row r="824" spans="2:10" ht="15" thickBot="1" x14ac:dyDescent="0.35">
      <c r="B824" s="60" t="s">
        <v>439</v>
      </c>
      <c r="C824" s="61"/>
      <c r="D824" s="61"/>
      <c r="E824" s="61"/>
      <c r="F824" s="61"/>
      <c r="G824" s="61"/>
      <c r="H824" s="62"/>
    </row>
    <row r="825" spans="2:10" ht="9.9" customHeight="1" thickBot="1" x14ac:dyDescent="0.35">
      <c r="E825"/>
      <c r="F825" s="11"/>
      <c r="G825"/>
      <c r="H825" s="1"/>
    </row>
    <row r="826" spans="2:10" ht="15" thickBot="1" x14ac:dyDescent="0.35">
      <c r="B826" s="68" t="s">
        <v>415</v>
      </c>
      <c r="C826" s="69"/>
      <c r="D826" s="70" t="s">
        <v>416</v>
      </c>
      <c r="E826" s="71"/>
      <c r="F826" s="71"/>
      <c r="G826" s="71"/>
      <c r="H826" s="9">
        <f>+H829+H833+H837+H841+H845+H849+H853+H857+H861+H865+H869+H873+H877+H881+H885+H889+H897+H893+H901</f>
        <v>0</v>
      </c>
      <c r="I826" s="26">
        <f xml:space="preserve"> COUNTIF(I829:I902,"Es necesario completar el precio de esta partida, introduciendo un valor en la celda en naranja")</f>
        <v>19</v>
      </c>
    </row>
    <row r="827" spans="2:10" ht="9.9" customHeight="1" thickBot="1" x14ac:dyDescent="0.35">
      <c r="E827"/>
      <c r="F827" s="11"/>
      <c r="G827"/>
      <c r="H827" s="1"/>
    </row>
    <row r="828" spans="2:10" ht="15.75" customHeight="1" thickBot="1" x14ac:dyDescent="0.35">
      <c r="B828" s="56" t="s">
        <v>1</v>
      </c>
      <c r="C828" s="57"/>
      <c r="D828" s="57"/>
      <c r="E828" s="57"/>
      <c r="F828" s="13" t="s">
        <v>14</v>
      </c>
      <c r="G828" s="2" t="s">
        <v>3</v>
      </c>
      <c r="H828" s="2" t="s">
        <v>4</v>
      </c>
      <c r="I828" s="27"/>
      <c r="J828" s="28">
        <f>ROUND(F829,2)</f>
        <v>0</v>
      </c>
    </row>
    <row r="829" spans="2:10" ht="22.95" customHeight="1" thickBot="1" x14ac:dyDescent="0.35">
      <c r="B829" s="44">
        <v>190</v>
      </c>
      <c r="C829" s="3" t="s">
        <v>13</v>
      </c>
      <c r="D829" s="58" t="s">
        <v>433</v>
      </c>
      <c r="E829" s="59"/>
      <c r="F829" s="25"/>
      <c r="G829" s="3">
        <v>1</v>
      </c>
      <c r="H829" s="5">
        <f>ROUND(J828*G829,2)</f>
        <v>0</v>
      </c>
      <c r="I829" s="29" t="str">
        <f>IF(ISBLANK('Modelo de oferta económica'!F829),"Es necesario completar el precio de esta partida, introduciendo un valor en la celda en naranja","")</f>
        <v>Es necesario completar el precio de esta partida, introduciendo un valor en la celda en naranja</v>
      </c>
    </row>
    <row r="830" spans="2:10" ht="27" customHeight="1" thickBot="1" x14ac:dyDescent="0.35">
      <c r="B830" s="64" t="s">
        <v>419</v>
      </c>
      <c r="C830" s="65"/>
      <c r="D830" s="65"/>
      <c r="E830" s="65"/>
      <c r="F830" s="65"/>
      <c r="G830" s="65"/>
      <c r="H830" s="66"/>
    </row>
    <row r="831" spans="2:10" ht="9.9" customHeight="1" thickBot="1" x14ac:dyDescent="0.35">
      <c r="D831" s="7"/>
      <c r="E831"/>
      <c r="F831" s="11"/>
      <c r="G831"/>
      <c r="H831" s="1"/>
    </row>
    <row r="832" spans="2:10" ht="15.75" customHeight="1" thickBot="1" x14ac:dyDescent="0.35">
      <c r="B832" s="56" t="s">
        <v>1</v>
      </c>
      <c r="C832" s="57"/>
      <c r="D832" s="57"/>
      <c r="E832" s="57"/>
      <c r="F832" s="13" t="s">
        <v>2</v>
      </c>
      <c r="G832" s="2" t="s">
        <v>3</v>
      </c>
      <c r="H832" s="2" t="s">
        <v>4</v>
      </c>
      <c r="I832" s="27"/>
      <c r="J832" s="28">
        <f>ROUND(F833,2)</f>
        <v>0</v>
      </c>
    </row>
    <row r="833" spans="2:10" ht="15" thickBot="1" x14ac:dyDescent="0.35">
      <c r="B833" s="44">
        <v>191</v>
      </c>
      <c r="C833" s="3" t="s">
        <v>6</v>
      </c>
      <c r="D833" s="58" t="s">
        <v>417</v>
      </c>
      <c r="E833" s="59"/>
      <c r="F833" s="25"/>
      <c r="G833" s="6">
        <v>1</v>
      </c>
      <c r="H833" s="5">
        <f>ROUND(J832*G833,2)</f>
        <v>0</v>
      </c>
      <c r="I833" s="29" t="str">
        <f>IF(ISBLANK('Modelo de oferta económica'!F833),"Es necesario completar el precio de esta partida, introduciendo un valor en la celda en naranja","")</f>
        <v>Es necesario completar el precio de esta partida, introduciendo un valor en la celda en naranja</v>
      </c>
    </row>
    <row r="834" spans="2:10" ht="28.5" customHeight="1" thickBot="1" x14ac:dyDescent="0.35">
      <c r="B834" s="60" t="s">
        <v>420</v>
      </c>
      <c r="C834" s="61"/>
      <c r="D834" s="61"/>
      <c r="E834" s="61"/>
      <c r="F834" s="61"/>
      <c r="G834" s="61"/>
      <c r="H834" s="62"/>
    </row>
    <row r="835" spans="2:10" ht="9.9" customHeight="1" thickBot="1" x14ac:dyDescent="0.35">
      <c r="E835"/>
      <c r="F835" s="11"/>
      <c r="G835"/>
      <c r="H835" s="1"/>
    </row>
    <row r="836" spans="2:10" ht="15.75" customHeight="1" thickBot="1" x14ac:dyDescent="0.35">
      <c r="B836" s="56" t="s">
        <v>1</v>
      </c>
      <c r="C836" s="57"/>
      <c r="D836" s="57"/>
      <c r="E836" s="57"/>
      <c r="F836" s="13" t="s">
        <v>2</v>
      </c>
      <c r="G836" s="2" t="s">
        <v>3</v>
      </c>
      <c r="H836" s="2" t="s">
        <v>4</v>
      </c>
      <c r="I836" s="27"/>
      <c r="J836" s="28">
        <f>ROUND(F837,2)</f>
        <v>0</v>
      </c>
    </row>
    <row r="837" spans="2:10" ht="15" thickBot="1" x14ac:dyDescent="0.35">
      <c r="B837" s="44">
        <v>192</v>
      </c>
      <c r="C837" s="3" t="s">
        <v>6</v>
      </c>
      <c r="D837" s="58" t="s">
        <v>418</v>
      </c>
      <c r="E837" s="59"/>
      <c r="F837" s="25"/>
      <c r="G837" s="6">
        <v>1</v>
      </c>
      <c r="H837" s="5">
        <f>ROUND(J836*G837,2)</f>
        <v>0</v>
      </c>
      <c r="I837" s="29" t="str">
        <f>IF(ISBLANK('Modelo de oferta económica'!F837),"Es necesario completar el precio de esta partida, introduciendo un valor en la celda en naranja","")</f>
        <v>Es necesario completar el precio de esta partida, introduciendo un valor en la celda en naranja</v>
      </c>
    </row>
    <row r="838" spans="2:10" ht="15" thickBot="1" x14ac:dyDescent="0.35">
      <c r="B838" s="60" t="s">
        <v>421</v>
      </c>
      <c r="C838" s="61"/>
      <c r="D838" s="61"/>
      <c r="E838" s="61"/>
      <c r="F838" s="61"/>
      <c r="G838" s="61"/>
      <c r="H838" s="62"/>
    </row>
    <row r="839" spans="2:10" ht="9.9" customHeight="1" thickBot="1" x14ac:dyDescent="0.35">
      <c r="E839"/>
      <c r="F839" s="11"/>
      <c r="G839"/>
      <c r="H839" s="1"/>
    </row>
    <row r="840" spans="2:10" ht="15.75" customHeight="1" thickBot="1" x14ac:dyDescent="0.35">
      <c r="B840" s="56" t="s">
        <v>1</v>
      </c>
      <c r="C840" s="57"/>
      <c r="D840" s="57"/>
      <c r="E840" s="57"/>
      <c r="F840" s="13" t="s">
        <v>14</v>
      </c>
      <c r="G840" s="2" t="s">
        <v>3</v>
      </c>
      <c r="H840" s="2" t="s">
        <v>4</v>
      </c>
      <c r="I840" s="27"/>
      <c r="J840" s="28">
        <f>ROUND(F841,2)</f>
        <v>0</v>
      </c>
    </row>
    <row r="841" spans="2:10" ht="22.5" customHeight="1" thickBot="1" x14ac:dyDescent="0.35">
      <c r="B841" s="44">
        <v>193</v>
      </c>
      <c r="C841" s="3" t="s">
        <v>13</v>
      </c>
      <c r="D841" s="58" t="s">
        <v>422</v>
      </c>
      <c r="E841" s="59"/>
      <c r="F841" s="25"/>
      <c r="G841" s="3">
        <v>1</v>
      </c>
      <c r="H841" s="5">
        <f>ROUND(J840*G841,2)</f>
        <v>0</v>
      </c>
      <c r="I841" s="29" t="str">
        <f>IF(ISBLANK('Modelo de oferta económica'!F841),"Es necesario completar el precio de esta partida, introduciendo un valor en la celda en naranja","")</f>
        <v>Es necesario completar el precio de esta partida, introduciendo un valor en la celda en naranja</v>
      </c>
    </row>
    <row r="842" spans="2:10" ht="15" thickBot="1" x14ac:dyDescent="0.35">
      <c r="B842" s="60" t="s">
        <v>423</v>
      </c>
      <c r="C842" s="61"/>
      <c r="D842" s="61"/>
      <c r="E842" s="61"/>
      <c r="F842" s="61"/>
      <c r="G842" s="61"/>
      <c r="H842" s="62"/>
    </row>
    <row r="843" spans="2:10" ht="9.9" customHeight="1" thickBot="1" x14ac:dyDescent="0.35">
      <c r="E843"/>
      <c r="F843" s="11"/>
      <c r="G843"/>
      <c r="H843" s="1"/>
    </row>
    <row r="844" spans="2:10" ht="15.75" customHeight="1" thickBot="1" x14ac:dyDescent="0.35">
      <c r="B844" s="56" t="s">
        <v>1</v>
      </c>
      <c r="C844" s="57"/>
      <c r="D844" s="57"/>
      <c r="E844" s="57"/>
      <c r="F844" s="13" t="s">
        <v>2</v>
      </c>
      <c r="G844" s="2" t="s">
        <v>3</v>
      </c>
      <c r="H844" s="2" t="s">
        <v>4</v>
      </c>
      <c r="I844" s="27"/>
      <c r="J844" s="28">
        <f>ROUND(F845,2)</f>
        <v>0</v>
      </c>
    </row>
    <row r="845" spans="2:10" ht="15" thickBot="1" x14ac:dyDescent="0.35">
      <c r="B845" s="44">
        <v>194</v>
      </c>
      <c r="C845" s="3" t="s">
        <v>5</v>
      </c>
      <c r="D845" s="58" t="s">
        <v>424</v>
      </c>
      <c r="E845" s="59"/>
      <c r="F845" s="25"/>
      <c r="G845" s="6">
        <v>40</v>
      </c>
      <c r="H845" s="5">
        <f>ROUND(J844*G845,2)</f>
        <v>0</v>
      </c>
      <c r="I845" s="29" t="str">
        <f>IF(ISBLANK('Modelo de oferta económica'!F845),"Es necesario completar el precio de esta partida, introduciendo un valor en la celda en naranja","")</f>
        <v>Es necesario completar el precio de esta partida, introduciendo un valor en la celda en naranja</v>
      </c>
    </row>
    <row r="846" spans="2:10" ht="24.75" customHeight="1" thickBot="1" x14ac:dyDescent="0.35">
      <c r="B846" s="60" t="s">
        <v>425</v>
      </c>
      <c r="C846" s="61"/>
      <c r="D846" s="61"/>
      <c r="E846" s="61"/>
      <c r="F846" s="61"/>
      <c r="G846" s="61"/>
      <c r="H846" s="62"/>
    </row>
    <row r="847" spans="2:10" ht="9.9" customHeight="1" thickBot="1" x14ac:dyDescent="0.35">
      <c r="E847"/>
      <c r="F847" s="11"/>
      <c r="G847"/>
      <c r="H847" s="1"/>
    </row>
    <row r="848" spans="2:10" ht="15.75" customHeight="1" thickBot="1" x14ac:dyDescent="0.35">
      <c r="B848" s="56" t="s">
        <v>1</v>
      </c>
      <c r="C848" s="57"/>
      <c r="D848" s="57"/>
      <c r="E848" s="57"/>
      <c r="F848" s="13" t="s">
        <v>2</v>
      </c>
      <c r="G848" s="2" t="s">
        <v>3</v>
      </c>
      <c r="H848" s="2" t="s">
        <v>4</v>
      </c>
      <c r="I848" s="27"/>
      <c r="J848" s="28">
        <f>ROUND(F849,2)</f>
        <v>0</v>
      </c>
    </row>
    <row r="849" spans="2:10" ht="15" thickBot="1" x14ac:dyDescent="0.35">
      <c r="B849" s="44">
        <v>195</v>
      </c>
      <c r="C849" s="3" t="s">
        <v>6</v>
      </c>
      <c r="D849" s="58" t="s">
        <v>426</v>
      </c>
      <c r="E849" s="67"/>
      <c r="F849" s="25"/>
      <c r="G849" s="6">
        <v>2</v>
      </c>
      <c r="H849" s="5">
        <f>ROUND(J848*G849,2)</f>
        <v>0</v>
      </c>
      <c r="I849" s="29" t="str">
        <f>IF(ISBLANK('Modelo de oferta económica'!F849),"Es necesario completar el precio de esta partida, introduciendo un valor en la celda en naranja","")</f>
        <v>Es necesario completar el precio de esta partida, introduciendo un valor en la celda en naranja</v>
      </c>
    </row>
    <row r="850" spans="2:10" ht="24.75" customHeight="1" thickBot="1" x14ac:dyDescent="0.35">
      <c r="B850" s="60" t="s">
        <v>427</v>
      </c>
      <c r="C850" s="61"/>
      <c r="D850" s="61"/>
      <c r="E850" s="61"/>
      <c r="F850" s="61"/>
      <c r="G850" s="61"/>
      <c r="H850" s="62"/>
    </row>
    <row r="851" spans="2:10" ht="9.9" customHeight="1" thickBot="1" x14ac:dyDescent="0.35">
      <c r="E851"/>
      <c r="F851" s="11"/>
      <c r="G851"/>
      <c r="H851" s="1"/>
    </row>
    <row r="852" spans="2:10" ht="15.75" customHeight="1" thickBot="1" x14ac:dyDescent="0.35">
      <c r="B852" s="56" t="s">
        <v>1</v>
      </c>
      <c r="C852" s="57"/>
      <c r="D852" s="57"/>
      <c r="E852" s="57"/>
      <c r="F852" s="13" t="s">
        <v>2</v>
      </c>
      <c r="G852" s="2" t="s">
        <v>3</v>
      </c>
      <c r="H852" s="2" t="s">
        <v>4</v>
      </c>
      <c r="I852" s="27"/>
      <c r="J852" s="28">
        <f>ROUND(F853,2)</f>
        <v>0</v>
      </c>
    </row>
    <row r="853" spans="2:10" ht="15" thickBot="1" x14ac:dyDescent="0.35">
      <c r="B853" s="44">
        <v>196</v>
      </c>
      <c r="C853" s="3" t="s">
        <v>428</v>
      </c>
      <c r="D853" s="58" t="s">
        <v>429</v>
      </c>
      <c r="E853" s="59"/>
      <c r="F853" s="25"/>
      <c r="G853" s="6">
        <v>40</v>
      </c>
      <c r="H853" s="5">
        <f>ROUND(J852*G853,2)</f>
        <v>0</v>
      </c>
      <c r="I853" s="29" t="str">
        <f>IF(ISBLANK('Modelo de oferta económica'!F853),"Es necesario completar el precio de esta partida, introduciendo un valor en la celda en naranja","")</f>
        <v>Es necesario completar el precio de esta partida, introduciendo un valor en la celda en naranja</v>
      </c>
    </row>
    <row r="854" spans="2:10" ht="21" customHeight="1" thickBot="1" x14ac:dyDescent="0.35">
      <c r="B854" s="60" t="s">
        <v>430</v>
      </c>
      <c r="C854" s="61"/>
      <c r="D854" s="61"/>
      <c r="E854" s="61"/>
      <c r="F854" s="61"/>
      <c r="G854" s="61"/>
      <c r="H854" s="62"/>
    </row>
    <row r="855" spans="2:10" ht="9.9" customHeight="1" thickBot="1" x14ac:dyDescent="0.35">
      <c r="E855"/>
      <c r="F855" s="11"/>
      <c r="G855"/>
      <c r="H855" s="1"/>
    </row>
    <row r="856" spans="2:10" ht="15.75" customHeight="1" thickBot="1" x14ac:dyDescent="0.35">
      <c r="B856" s="56" t="s">
        <v>1</v>
      </c>
      <c r="C856" s="57"/>
      <c r="D856" s="57"/>
      <c r="E856" s="57"/>
      <c r="F856" s="13" t="s">
        <v>14</v>
      </c>
      <c r="G856" s="2" t="s">
        <v>3</v>
      </c>
      <c r="H856" s="2" t="s">
        <v>4</v>
      </c>
      <c r="I856" s="27"/>
      <c r="J856" s="28">
        <f>ROUND(F857,2)</f>
        <v>0</v>
      </c>
    </row>
    <row r="857" spans="2:10" ht="15" thickBot="1" x14ac:dyDescent="0.35">
      <c r="B857" s="44">
        <v>197</v>
      </c>
      <c r="C857" s="3" t="s">
        <v>13</v>
      </c>
      <c r="D857" s="58" t="s">
        <v>432</v>
      </c>
      <c r="E857" s="59"/>
      <c r="F857" s="25"/>
      <c r="G857" s="3">
        <v>1</v>
      </c>
      <c r="H857" s="5">
        <f>ROUND(J856*G857,2)</f>
        <v>0</v>
      </c>
      <c r="I857" s="29" t="str">
        <f>IF(ISBLANK('Modelo de oferta económica'!F857),"Es necesario completar el precio de esta partida, introduciendo un valor en la celda en naranja","")</f>
        <v>Es necesario completar el precio de esta partida, introduciendo un valor en la celda en naranja</v>
      </c>
    </row>
    <row r="858" spans="2:10" ht="24.75" customHeight="1" thickBot="1" x14ac:dyDescent="0.35">
      <c r="B858" s="60" t="s">
        <v>431</v>
      </c>
      <c r="C858" s="61"/>
      <c r="D858" s="61"/>
      <c r="E858" s="61"/>
      <c r="F858" s="61"/>
      <c r="G858" s="61"/>
      <c r="H858" s="62"/>
    </row>
    <row r="859" spans="2:10" ht="9.9" customHeight="1" thickBot="1" x14ac:dyDescent="0.35">
      <c r="E859"/>
      <c r="F859" s="11"/>
      <c r="G859"/>
      <c r="H859" s="1"/>
    </row>
    <row r="860" spans="2:10" ht="15.75" customHeight="1" thickBot="1" x14ac:dyDescent="0.35">
      <c r="B860" s="56" t="s">
        <v>1</v>
      </c>
      <c r="C860" s="57"/>
      <c r="D860" s="57"/>
      <c r="E860" s="63"/>
      <c r="F860" s="13" t="s">
        <v>14</v>
      </c>
      <c r="G860" s="2" t="s">
        <v>3</v>
      </c>
      <c r="H860" s="2" t="s">
        <v>4</v>
      </c>
      <c r="I860" s="27"/>
      <c r="J860" s="28">
        <f>ROUND(F861,2)</f>
        <v>0</v>
      </c>
    </row>
    <row r="861" spans="2:10" ht="15" thickBot="1" x14ac:dyDescent="0.35">
      <c r="B861" s="44">
        <v>198</v>
      </c>
      <c r="C861" s="3" t="s">
        <v>13</v>
      </c>
      <c r="D861" s="58" t="s">
        <v>434</v>
      </c>
      <c r="E861" s="59"/>
      <c r="F861" s="25"/>
      <c r="G861" s="52">
        <v>1</v>
      </c>
      <c r="H861" s="5">
        <f>ROUND(J860*G861,2)</f>
        <v>0</v>
      </c>
      <c r="I861" s="29" t="str">
        <f>IF(ISBLANK('Modelo de oferta económica'!F861),"Es necesario completar el precio de esta partida, introduciendo un valor en la celda en naranja","")</f>
        <v>Es necesario completar el precio de esta partida, introduciendo un valor en la celda en naranja</v>
      </c>
    </row>
    <row r="862" spans="2:10" ht="27" customHeight="1" thickBot="1" x14ac:dyDescent="0.35">
      <c r="B862" s="60" t="s">
        <v>419</v>
      </c>
      <c r="C862" s="61"/>
      <c r="D862" s="61"/>
      <c r="E862" s="61"/>
      <c r="F862" s="61"/>
      <c r="G862" s="61"/>
      <c r="H862" s="62"/>
    </row>
    <row r="863" spans="2:10" ht="9.9" customHeight="1" thickBot="1" x14ac:dyDescent="0.35">
      <c r="E863"/>
      <c r="F863" s="11"/>
      <c r="G863"/>
      <c r="H863" s="1"/>
    </row>
    <row r="864" spans="2:10" ht="15.75" customHeight="1" thickBot="1" x14ac:dyDescent="0.35">
      <c r="B864" s="56" t="s">
        <v>1</v>
      </c>
      <c r="C864" s="57"/>
      <c r="D864" s="57"/>
      <c r="E864" s="57"/>
      <c r="F864" s="13" t="s">
        <v>2</v>
      </c>
      <c r="G864" s="2" t="s">
        <v>3</v>
      </c>
      <c r="H864" s="2" t="s">
        <v>4</v>
      </c>
      <c r="I864" s="27"/>
      <c r="J864" s="28">
        <f>ROUND(F865,2)</f>
        <v>0</v>
      </c>
    </row>
    <row r="865" spans="2:10" ht="15" thickBot="1" x14ac:dyDescent="0.35">
      <c r="B865" s="44">
        <v>199</v>
      </c>
      <c r="C865" s="3" t="s">
        <v>6</v>
      </c>
      <c r="D865" s="58" t="s">
        <v>435</v>
      </c>
      <c r="E865" s="59"/>
      <c r="F865" s="25"/>
      <c r="G865" s="6">
        <v>1</v>
      </c>
      <c r="H865" s="5">
        <f>ROUND(J864*G865,2)</f>
        <v>0</v>
      </c>
      <c r="I865" s="29" t="str">
        <f>IF(ISBLANK('Modelo de oferta económica'!F865),"Es necesario completar el precio de esta partida, introduciendo un valor en la celda en naranja","")</f>
        <v>Es necesario completar el precio de esta partida, introduciendo un valor en la celda en naranja</v>
      </c>
    </row>
    <row r="866" spans="2:10" ht="15" thickBot="1" x14ac:dyDescent="0.35">
      <c r="B866" s="64" t="s">
        <v>436</v>
      </c>
      <c r="C866" s="65"/>
      <c r="D866" s="65"/>
      <c r="E866" s="65"/>
      <c r="F866" s="65"/>
      <c r="G866" s="65"/>
      <c r="H866" s="66"/>
    </row>
    <row r="867" spans="2:10" ht="9.9" customHeight="1" thickBot="1" x14ac:dyDescent="0.35">
      <c r="D867" s="7"/>
      <c r="E867"/>
      <c r="F867" s="11"/>
      <c r="G867"/>
      <c r="H867" s="1"/>
    </row>
    <row r="868" spans="2:10" ht="15.75" customHeight="1" thickBot="1" x14ac:dyDescent="0.35">
      <c r="B868" s="56" t="s">
        <v>1</v>
      </c>
      <c r="C868" s="57"/>
      <c r="D868" s="57"/>
      <c r="E868" s="57"/>
      <c r="F868" s="13" t="s">
        <v>14</v>
      </c>
      <c r="G868" s="2" t="s">
        <v>3</v>
      </c>
      <c r="H868" s="2" t="s">
        <v>4</v>
      </c>
      <c r="I868" s="27"/>
      <c r="J868" s="28">
        <f>ROUND(F869,2)</f>
        <v>0</v>
      </c>
    </row>
    <row r="869" spans="2:10" ht="22.5" customHeight="1" thickBot="1" x14ac:dyDescent="0.35">
      <c r="B869" s="44">
        <v>200</v>
      </c>
      <c r="C869" s="3" t="s">
        <v>13</v>
      </c>
      <c r="D869" s="58" t="s">
        <v>422</v>
      </c>
      <c r="E869" s="59"/>
      <c r="F869" s="25"/>
      <c r="G869" s="3">
        <v>1</v>
      </c>
      <c r="H869" s="5">
        <f>ROUND(J868*G869,2)</f>
        <v>0</v>
      </c>
      <c r="I869" s="29" t="str">
        <f>IF(ISBLANK('Modelo de oferta económica'!F869),"Es necesario completar el precio de esta partida, introduciendo un valor en la celda en naranja","")</f>
        <v>Es necesario completar el precio de esta partida, introduciendo un valor en la celda en naranja</v>
      </c>
    </row>
    <row r="870" spans="2:10" ht="15" thickBot="1" x14ac:dyDescent="0.35">
      <c r="B870" s="60" t="s">
        <v>423</v>
      </c>
      <c r="C870" s="61"/>
      <c r="D870" s="61"/>
      <c r="E870" s="61"/>
      <c r="F870" s="61"/>
      <c r="G870" s="61"/>
      <c r="H870" s="62"/>
    </row>
    <row r="871" spans="2:10" ht="9.9" customHeight="1" thickBot="1" x14ac:dyDescent="0.35">
      <c r="E871"/>
      <c r="F871" s="11"/>
      <c r="G871"/>
      <c r="H871" s="1"/>
    </row>
    <row r="872" spans="2:10" ht="15.75" customHeight="1" thickBot="1" x14ac:dyDescent="0.35">
      <c r="B872" s="56" t="s">
        <v>1</v>
      </c>
      <c r="C872" s="57"/>
      <c r="D872" s="57"/>
      <c r="E872" s="57"/>
      <c r="F872" s="13" t="s">
        <v>2</v>
      </c>
      <c r="G872" s="2" t="s">
        <v>3</v>
      </c>
      <c r="H872" s="2" t="s">
        <v>4</v>
      </c>
      <c r="I872" s="27"/>
      <c r="J872" s="28">
        <f>ROUND(F873,2)</f>
        <v>0</v>
      </c>
    </row>
    <row r="873" spans="2:10" ht="15" thickBot="1" x14ac:dyDescent="0.35">
      <c r="B873" s="44">
        <v>201</v>
      </c>
      <c r="C873" s="3" t="s">
        <v>5</v>
      </c>
      <c r="D873" s="58" t="s">
        <v>424</v>
      </c>
      <c r="E873" s="59"/>
      <c r="F873" s="25"/>
      <c r="G873" s="6">
        <v>40</v>
      </c>
      <c r="H873" s="5">
        <f>ROUND(J872*G873,2)</f>
        <v>0</v>
      </c>
      <c r="I873" s="29" t="str">
        <f>IF(ISBLANK('Modelo de oferta económica'!F873),"Es necesario completar el precio de esta partida, introduciendo un valor en la celda en naranja","")</f>
        <v>Es necesario completar el precio de esta partida, introduciendo un valor en la celda en naranja</v>
      </c>
    </row>
    <row r="874" spans="2:10" ht="37.5" customHeight="1" thickBot="1" x14ac:dyDescent="0.35">
      <c r="B874" s="60" t="s">
        <v>437</v>
      </c>
      <c r="C874" s="61"/>
      <c r="D874" s="61"/>
      <c r="E874" s="61"/>
      <c r="F874" s="61"/>
      <c r="G874" s="61"/>
      <c r="H874" s="62"/>
    </row>
    <row r="875" spans="2:10" ht="9.9" customHeight="1" thickBot="1" x14ac:dyDescent="0.35">
      <c r="E875"/>
      <c r="F875" s="11"/>
      <c r="G875"/>
      <c r="H875" s="1"/>
    </row>
    <row r="876" spans="2:10" ht="15.75" customHeight="1" thickBot="1" x14ac:dyDescent="0.35">
      <c r="B876" s="56" t="s">
        <v>1</v>
      </c>
      <c r="C876" s="57"/>
      <c r="D876" s="57"/>
      <c r="E876" s="57"/>
      <c r="F876" s="13" t="s">
        <v>2</v>
      </c>
      <c r="G876" s="2" t="s">
        <v>3</v>
      </c>
      <c r="H876" s="2" t="s">
        <v>4</v>
      </c>
      <c r="I876" s="27"/>
      <c r="J876" s="28">
        <f>ROUND(F877,2)</f>
        <v>0</v>
      </c>
    </row>
    <row r="877" spans="2:10" ht="15" thickBot="1" x14ac:dyDescent="0.35">
      <c r="B877" s="44">
        <v>202</v>
      </c>
      <c r="C877" s="3" t="s">
        <v>428</v>
      </c>
      <c r="D877" s="58" t="s">
        <v>492</v>
      </c>
      <c r="E877" s="59"/>
      <c r="F877" s="25"/>
      <c r="G877" s="6">
        <v>24</v>
      </c>
      <c r="H877" s="5">
        <f>ROUND(J876*G877,2)</f>
        <v>0</v>
      </c>
      <c r="I877" s="29" t="str">
        <f>IF(ISBLANK('Modelo de oferta económica'!F877),"Es necesario completar el precio de esta partida, introduciendo un valor en la celda en naranja","")</f>
        <v>Es necesario completar el precio de esta partida, introduciendo un valor en la celda en naranja</v>
      </c>
    </row>
    <row r="878" spans="2:10" ht="15" thickBot="1" x14ac:dyDescent="0.35">
      <c r="B878" s="60" t="s">
        <v>493</v>
      </c>
      <c r="C878" s="61"/>
      <c r="D878" s="61"/>
      <c r="E878" s="61"/>
      <c r="F878" s="61"/>
      <c r="G878" s="61"/>
      <c r="H878" s="62"/>
    </row>
    <row r="879" spans="2:10" ht="9.9" customHeight="1" thickBot="1" x14ac:dyDescent="0.35">
      <c r="E879"/>
      <c r="F879" s="11"/>
      <c r="G879"/>
      <c r="H879" s="1"/>
    </row>
    <row r="880" spans="2:10" ht="15.75" customHeight="1" thickBot="1" x14ac:dyDescent="0.35">
      <c r="B880" s="56" t="s">
        <v>1</v>
      </c>
      <c r="C880" s="57"/>
      <c r="D880" s="57"/>
      <c r="E880" s="57"/>
      <c r="F880" s="13" t="s">
        <v>2</v>
      </c>
      <c r="G880" s="2" t="s">
        <v>3</v>
      </c>
      <c r="H880" s="2" t="s">
        <v>4</v>
      </c>
      <c r="I880" s="27"/>
      <c r="J880" s="28">
        <f>ROUND(F881,2)</f>
        <v>0</v>
      </c>
    </row>
    <row r="881" spans="2:10" ht="15" thickBot="1" x14ac:dyDescent="0.35">
      <c r="B881" s="44">
        <v>203</v>
      </c>
      <c r="C881" s="3" t="s">
        <v>6</v>
      </c>
      <c r="D881" s="58" t="s">
        <v>494</v>
      </c>
      <c r="E881" s="59"/>
      <c r="F881" s="25"/>
      <c r="G881" s="6">
        <v>2</v>
      </c>
      <c r="H881" s="5">
        <f>ROUND(J880*G881,2)</f>
        <v>0</v>
      </c>
      <c r="I881" s="29" t="str">
        <f>IF(ISBLANK('Modelo de oferta económica'!F881),"Es necesario completar el precio de esta partida, introduciendo un valor en la celda en naranja","")</f>
        <v>Es necesario completar el precio de esta partida, introduciendo un valor en la celda en naranja</v>
      </c>
    </row>
    <row r="882" spans="2:10" ht="15" thickBot="1" x14ac:dyDescent="0.35">
      <c r="B882" s="60" t="s">
        <v>495</v>
      </c>
      <c r="C882" s="61"/>
      <c r="D882" s="61"/>
      <c r="E882" s="61"/>
      <c r="F882" s="61"/>
      <c r="G882" s="61"/>
      <c r="H882" s="62"/>
    </row>
    <row r="883" spans="2:10" ht="9.9" customHeight="1" thickBot="1" x14ac:dyDescent="0.35">
      <c r="E883"/>
      <c r="F883" s="11"/>
      <c r="G883"/>
      <c r="H883" s="1"/>
    </row>
    <row r="884" spans="2:10" ht="15.75" customHeight="1" thickBot="1" x14ac:dyDescent="0.35">
      <c r="B884" s="56" t="s">
        <v>1</v>
      </c>
      <c r="C884" s="57"/>
      <c r="D884" s="57"/>
      <c r="E884" s="57"/>
      <c r="F884" s="13" t="s">
        <v>2</v>
      </c>
      <c r="G884" s="2" t="s">
        <v>3</v>
      </c>
      <c r="H884" s="2" t="s">
        <v>4</v>
      </c>
      <c r="I884" s="27"/>
      <c r="J884" s="28">
        <f>ROUND(F885,2)</f>
        <v>0</v>
      </c>
    </row>
    <row r="885" spans="2:10" ht="22.5" customHeight="1" thickBot="1" x14ac:dyDescent="0.35">
      <c r="B885" s="44">
        <v>204</v>
      </c>
      <c r="C885" s="3" t="s">
        <v>6</v>
      </c>
      <c r="D885" s="58" t="s">
        <v>496</v>
      </c>
      <c r="E885" s="67"/>
      <c r="F885" s="25"/>
      <c r="G885" s="6">
        <v>2</v>
      </c>
      <c r="H885" s="5">
        <f>ROUND(J884*G885,2)</f>
        <v>0</v>
      </c>
      <c r="I885" s="29" t="str">
        <f>IF(ISBLANK('Modelo de oferta económica'!F885),"Es necesario completar el precio de esta partida, introduciendo un valor en la celda en naranja","")</f>
        <v>Es necesario completar el precio de esta partida, introduciendo un valor en la celda en naranja</v>
      </c>
    </row>
    <row r="886" spans="2:10" ht="15" thickBot="1" x14ac:dyDescent="0.35">
      <c r="B886" s="60" t="s">
        <v>496</v>
      </c>
      <c r="C886" s="61"/>
      <c r="D886" s="61"/>
      <c r="E886" s="61"/>
      <c r="F886" s="61"/>
      <c r="G886" s="61"/>
      <c r="H886" s="62"/>
    </row>
    <row r="887" spans="2:10" ht="9.9" customHeight="1" thickBot="1" x14ac:dyDescent="0.35">
      <c r="E887"/>
      <c r="F887" s="11"/>
      <c r="G887"/>
      <c r="H887" s="1"/>
    </row>
    <row r="888" spans="2:10" ht="15.75" customHeight="1" thickBot="1" x14ac:dyDescent="0.35">
      <c r="B888" s="56" t="s">
        <v>1</v>
      </c>
      <c r="C888" s="57"/>
      <c r="D888" s="57"/>
      <c r="E888" s="57"/>
      <c r="F888" s="13" t="s">
        <v>14</v>
      </c>
      <c r="G888" s="2" t="s">
        <v>3</v>
      </c>
      <c r="H888" s="2" t="s">
        <v>4</v>
      </c>
      <c r="I888" s="27"/>
      <c r="J888" s="28">
        <f>ROUND(F889,2)</f>
        <v>0</v>
      </c>
    </row>
    <row r="889" spans="2:10" ht="15" thickBot="1" x14ac:dyDescent="0.35">
      <c r="B889" s="44">
        <v>205</v>
      </c>
      <c r="C889" s="3" t="s">
        <v>13</v>
      </c>
      <c r="D889" s="58" t="s">
        <v>497</v>
      </c>
      <c r="E889" s="59"/>
      <c r="F889" s="25"/>
      <c r="G889" s="6">
        <v>1</v>
      </c>
      <c r="H889" s="5">
        <f>ROUND(J888*G889,2)</f>
        <v>0</v>
      </c>
      <c r="I889" s="29" t="str">
        <f>IF(ISBLANK('Modelo de oferta económica'!F889),"Es necesario completar el precio de esta partida, introduciendo un valor en la celda en naranja","")</f>
        <v>Es necesario completar el precio de esta partida, introduciendo un valor en la celda en naranja</v>
      </c>
    </row>
    <row r="890" spans="2:10" ht="24.75" customHeight="1" thickBot="1" x14ac:dyDescent="0.35">
      <c r="B890" s="60" t="s">
        <v>401</v>
      </c>
      <c r="C890" s="61"/>
      <c r="D890" s="61"/>
      <c r="E890" s="61"/>
      <c r="F890" s="61"/>
      <c r="G890" s="61"/>
      <c r="H890" s="62"/>
    </row>
    <row r="891" spans="2:10" ht="9.9" customHeight="1" thickBot="1" x14ac:dyDescent="0.35">
      <c r="E891"/>
      <c r="F891" s="11"/>
      <c r="G891"/>
      <c r="H891" s="1"/>
    </row>
    <row r="892" spans="2:10" ht="15.75" customHeight="1" thickBot="1" x14ac:dyDescent="0.35">
      <c r="B892" s="56" t="s">
        <v>1</v>
      </c>
      <c r="C892" s="57"/>
      <c r="D892" s="57"/>
      <c r="E892" s="57"/>
      <c r="F892" s="13" t="s">
        <v>2</v>
      </c>
      <c r="G892" s="2" t="s">
        <v>3</v>
      </c>
      <c r="H892" s="2" t="s">
        <v>4</v>
      </c>
      <c r="I892" s="27"/>
      <c r="J892" s="28">
        <f>ROUND(F893,2)</f>
        <v>0</v>
      </c>
    </row>
    <row r="893" spans="2:10" ht="15" thickBot="1" x14ac:dyDescent="0.35">
      <c r="B893" s="44">
        <v>206</v>
      </c>
      <c r="C893" s="3" t="s">
        <v>6</v>
      </c>
      <c r="D893" s="58" t="s">
        <v>498</v>
      </c>
      <c r="E893" s="59"/>
      <c r="F893" s="25"/>
      <c r="G893" s="6">
        <v>2</v>
      </c>
      <c r="H893" s="5">
        <f>ROUND(J892*G893,2)</f>
        <v>0</v>
      </c>
      <c r="I893" s="29" t="str">
        <f>IF(ISBLANK('Modelo de oferta económica'!F893),"Es necesario completar el precio de esta partida, introduciendo un valor en la celda en naranja","")</f>
        <v>Es necesario completar el precio de esta partida, introduciendo un valor en la celda en naranja</v>
      </c>
    </row>
    <row r="894" spans="2:10" ht="15" thickBot="1" x14ac:dyDescent="0.35">
      <c r="B894" s="60" t="s">
        <v>499</v>
      </c>
      <c r="C894" s="61"/>
      <c r="D894" s="61"/>
      <c r="E894" s="61"/>
      <c r="F894" s="61"/>
      <c r="G894" s="61"/>
      <c r="H894" s="62"/>
    </row>
    <row r="895" spans="2:10" ht="9.9" customHeight="1" thickBot="1" x14ac:dyDescent="0.35">
      <c r="E895"/>
      <c r="F895" s="11"/>
      <c r="G895"/>
      <c r="H895" s="1"/>
    </row>
    <row r="896" spans="2:10" ht="15.75" customHeight="1" thickBot="1" x14ac:dyDescent="0.35">
      <c r="B896" s="56" t="s">
        <v>1</v>
      </c>
      <c r="C896" s="57"/>
      <c r="D896" s="57"/>
      <c r="E896" s="57"/>
      <c r="F896" s="13" t="s">
        <v>2</v>
      </c>
      <c r="G896" s="2" t="s">
        <v>3</v>
      </c>
      <c r="H896" s="2" t="s">
        <v>4</v>
      </c>
      <c r="I896" s="27"/>
      <c r="J896" s="28">
        <f>ROUND(F897,2)</f>
        <v>0</v>
      </c>
    </row>
    <row r="897" spans="2:10" ht="21.75" customHeight="1" thickBot="1" x14ac:dyDescent="0.35">
      <c r="B897" s="44">
        <v>207</v>
      </c>
      <c r="C897" s="3" t="s">
        <v>78</v>
      </c>
      <c r="D897" s="58" t="s">
        <v>500</v>
      </c>
      <c r="E897" s="59"/>
      <c r="F897" s="25"/>
      <c r="G897" s="6">
        <v>82</v>
      </c>
      <c r="H897" s="5">
        <f>ROUND(J896*G897,2)</f>
        <v>0</v>
      </c>
      <c r="I897" s="29" t="str">
        <f>IF(ISBLANK('Modelo de oferta económica'!F897),"Es necesario completar el precio de esta partida, introduciendo un valor en la celda en naranja","")</f>
        <v>Es necesario completar el precio de esta partida, introduciendo un valor en la celda en naranja</v>
      </c>
    </row>
    <row r="898" spans="2:10" ht="37.5" customHeight="1" thickBot="1" x14ac:dyDescent="0.35">
      <c r="B898" s="60" t="s">
        <v>501</v>
      </c>
      <c r="C898" s="61"/>
      <c r="D898" s="61"/>
      <c r="E898" s="61"/>
      <c r="F898" s="61"/>
      <c r="G898" s="61"/>
      <c r="H898" s="62"/>
    </row>
    <row r="899" spans="2:10" ht="9.9" customHeight="1" thickBot="1" x14ac:dyDescent="0.35">
      <c r="E899"/>
      <c r="F899" s="11"/>
      <c r="G899"/>
      <c r="H899" s="1"/>
    </row>
    <row r="900" spans="2:10" ht="15.75" customHeight="1" thickBot="1" x14ac:dyDescent="0.35">
      <c r="B900" s="56" t="s">
        <v>1</v>
      </c>
      <c r="C900" s="57"/>
      <c r="D900" s="57"/>
      <c r="E900" s="57"/>
      <c r="F900" s="13" t="s">
        <v>2</v>
      </c>
      <c r="G900" s="2" t="s">
        <v>3</v>
      </c>
      <c r="H900" s="2" t="s">
        <v>4</v>
      </c>
      <c r="I900" s="27"/>
      <c r="J900" s="28">
        <f>ROUND(F901,2)</f>
        <v>0</v>
      </c>
    </row>
    <row r="901" spans="2:10" ht="23.25" customHeight="1" thickBot="1" x14ac:dyDescent="0.35">
      <c r="B901" s="44">
        <v>208</v>
      </c>
      <c r="C901" s="3" t="s">
        <v>6</v>
      </c>
      <c r="D901" s="58" t="s">
        <v>502</v>
      </c>
      <c r="E901" s="59"/>
      <c r="F901" s="25"/>
      <c r="G901" s="6">
        <v>1</v>
      </c>
      <c r="H901" s="5">
        <f>ROUND(J900*G901,2)</f>
        <v>0</v>
      </c>
      <c r="I901" s="29" t="str">
        <f>IF(ISBLANK('Modelo de oferta económica'!F901),"Es necesario completar el precio de esta partida, introduciendo un valor en la celda en naranja","")</f>
        <v>Es necesario completar el precio de esta partida, introduciendo un valor en la celda en naranja</v>
      </c>
    </row>
    <row r="902" spans="2:10" ht="36.75" customHeight="1" thickBot="1" x14ac:dyDescent="0.35">
      <c r="B902" s="60" t="s">
        <v>503</v>
      </c>
      <c r="C902" s="61"/>
      <c r="D902" s="61"/>
      <c r="E902" s="61"/>
      <c r="F902" s="61"/>
      <c r="G902" s="61"/>
      <c r="H902" s="62"/>
    </row>
    <row r="903" spans="2:10" ht="9.9" customHeight="1" thickBot="1" x14ac:dyDescent="0.35">
      <c r="E903"/>
      <c r="F903" s="11"/>
      <c r="G903"/>
      <c r="H903" s="1"/>
    </row>
    <row r="904" spans="2:10" ht="15" thickBot="1" x14ac:dyDescent="0.35">
      <c r="B904" s="68" t="s">
        <v>504</v>
      </c>
      <c r="C904" s="69"/>
      <c r="D904" s="70" t="s">
        <v>505</v>
      </c>
      <c r="E904" s="71"/>
      <c r="F904" s="71"/>
      <c r="G904" s="71"/>
      <c r="H904" s="9">
        <f>+H907+H911+H915+H919+H923+H927+H931</f>
        <v>0</v>
      </c>
      <c r="I904" s="26">
        <f xml:space="preserve"> COUNTIF(I907:I932,"Es necesario completar el precio de esta partida, introduciendo un valor en la celda en naranja")</f>
        <v>7</v>
      </c>
    </row>
    <row r="905" spans="2:10" ht="9.9" customHeight="1" thickBot="1" x14ac:dyDescent="0.35">
      <c r="E905"/>
      <c r="F905" s="11"/>
      <c r="G905"/>
      <c r="H905" s="1"/>
    </row>
    <row r="906" spans="2:10" ht="15.75" customHeight="1" thickBot="1" x14ac:dyDescent="0.35">
      <c r="B906" s="56" t="s">
        <v>1</v>
      </c>
      <c r="C906" s="57"/>
      <c r="D906" s="57"/>
      <c r="E906" s="57"/>
      <c r="F906" s="13" t="s">
        <v>14</v>
      </c>
      <c r="G906" s="2" t="s">
        <v>3</v>
      </c>
      <c r="H906" s="2" t="s">
        <v>4</v>
      </c>
      <c r="I906" s="27"/>
      <c r="J906" s="28">
        <f>ROUND(F907,2)</f>
        <v>0</v>
      </c>
    </row>
    <row r="907" spans="2:10" ht="15" thickBot="1" x14ac:dyDescent="0.35">
      <c r="B907" s="44">
        <v>209</v>
      </c>
      <c r="C907" s="3" t="s">
        <v>13</v>
      </c>
      <c r="D907" s="58" t="s">
        <v>521</v>
      </c>
      <c r="E907" s="59"/>
      <c r="F907" s="25"/>
      <c r="G907" s="3">
        <v>1</v>
      </c>
      <c r="H907" s="5">
        <f>ROUND(J906*G907,2)</f>
        <v>0</v>
      </c>
      <c r="I907" s="29" t="str">
        <f>IF(ISBLANK('Modelo de oferta económica'!F907),"Es necesario completar el precio de esta partida, introduciendo un valor en la celda en naranja","")</f>
        <v>Es necesario completar el precio de esta partida, introduciendo un valor en la celda en naranja</v>
      </c>
    </row>
    <row r="908" spans="2:10" ht="15" thickBot="1" x14ac:dyDescent="0.35">
      <c r="B908" s="60" t="s">
        <v>520</v>
      </c>
      <c r="C908" s="61"/>
      <c r="D908" s="61"/>
      <c r="E908" s="61"/>
      <c r="F908" s="61"/>
      <c r="G908" s="61"/>
      <c r="H908" s="62"/>
    </row>
    <row r="909" spans="2:10" ht="9.9" customHeight="1" thickBot="1" x14ac:dyDescent="0.35">
      <c r="E909"/>
      <c r="F909" s="11"/>
      <c r="G909"/>
      <c r="H909" s="1"/>
    </row>
    <row r="910" spans="2:10" ht="15.75" customHeight="1" thickBot="1" x14ac:dyDescent="0.35">
      <c r="B910" s="56" t="s">
        <v>1</v>
      </c>
      <c r="C910" s="57"/>
      <c r="D910" s="57"/>
      <c r="E910" s="57"/>
      <c r="F910" s="13" t="s">
        <v>14</v>
      </c>
      <c r="G910" s="2" t="s">
        <v>3</v>
      </c>
      <c r="H910" s="2" t="s">
        <v>4</v>
      </c>
      <c r="I910" s="27"/>
      <c r="J910" s="28">
        <f>ROUND(F911,2)</f>
        <v>0</v>
      </c>
    </row>
    <row r="911" spans="2:10" ht="15" thickBot="1" x14ac:dyDescent="0.35">
      <c r="B911" s="44">
        <v>210</v>
      </c>
      <c r="C911" s="3" t="s">
        <v>13</v>
      </c>
      <c r="D911" s="58" t="s">
        <v>519</v>
      </c>
      <c r="E911" s="67"/>
      <c r="F911" s="25"/>
      <c r="G911" s="3">
        <v>1</v>
      </c>
      <c r="H911" s="5">
        <f>ROUND(J910*G911,2)</f>
        <v>0</v>
      </c>
      <c r="I911" s="29" t="str">
        <f>IF(ISBLANK('Modelo de oferta económica'!F911),"Es necesario completar el precio de esta partida, introduciendo un valor en la celda en naranja","")</f>
        <v>Es necesario completar el precio de esta partida, introduciendo un valor en la celda en naranja</v>
      </c>
    </row>
    <row r="912" spans="2:10" ht="40.5" customHeight="1" thickBot="1" x14ac:dyDescent="0.35">
      <c r="B912" s="60" t="s">
        <v>518</v>
      </c>
      <c r="C912" s="61"/>
      <c r="D912" s="61"/>
      <c r="E912" s="61"/>
      <c r="F912" s="61"/>
      <c r="G912" s="61"/>
      <c r="H912" s="62"/>
    </row>
    <row r="913" spans="2:10" ht="9.9" customHeight="1" thickBot="1" x14ac:dyDescent="0.35">
      <c r="E913"/>
      <c r="F913" s="11"/>
      <c r="G913"/>
      <c r="H913" s="1"/>
    </row>
    <row r="914" spans="2:10" ht="15.75" customHeight="1" thickBot="1" x14ac:dyDescent="0.35">
      <c r="B914" s="56" t="s">
        <v>1</v>
      </c>
      <c r="C914" s="57"/>
      <c r="D914" s="57"/>
      <c r="E914" s="57"/>
      <c r="F914" s="13" t="s">
        <v>14</v>
      </c>
      <c r="G914" s="2" t="s">
        <v>3</v>
      </c>
      <c r="H914" s="2" t="s">
        <v>4</v>
      </c>
      <c r="I914" s="27"/>
      <c r="J914" s="28">
        <f>ROUND(F915,2)</f>
        <v>0</v>
      </c>
    </row>
    <row r="915" spans="2:10" ht="22.5" customHeight="1" thickBot="1" x14ac:dyDescent="0.35">
      <c r="B915" s="44">
        <v>211</v>
      </c>
      <c r="C915" s="3" t="s">
        <v>13</v>
      </c>
      <c r="D915" s="58" t="s">
        <v>517</v>
      </c>
      <c r="E915" s="59"/>
      <c r="F915" s="25"/>
      <c r="G915" s="3">
        <v>1</v>
      </c>
      <c r="H915" s="5">
        <f>ROUND(J914*G915,2)</f>
        <v>0</v>
      </c>
      <c r="I915" s="29" t="str">
        <f>IF(ISBLANK('Modelo de oferta económica'!F915),"Es necesario completar el precio de esta partida, introduciendo un valor en la celda en naranja","")</f>
        <v>Es necesario completar el precio de esta partida, introduciendo un valor en la celda en naranja</v>
      </c>
    </row>
    <row r="916" spans="2:10" ht="35.25" customHeight="1" thickBot="1" x14ac:dyDescent="0.35">
      <c r="B916" s="60" t="s">
        <v>516</v>
      </c>
      <c r="C916" s="61"/>
      <c r="D916" s="61"/>
      <c r="E916" s="61"/>
      <c r="F916" s="61"/>
      <c r="G916" s="61"/>
      <c r="H916" s="62"/>
    </row>
    <row r="917" spans="2:10" ht="9.9" customHeight="1" thickBot="1" x14ac:dyDescent="0.35">
      <c r="E917"/>
      <c r="F917" s="11"/>
      <c r="G917"/>
      <c r="H917" s="1"/>
    </row>
    <row r="918" spans="2:10" ht="15.75" customHeight="1" thickBot="1" x14ac:dyDescent="0.35">
      <c r="B918" s="56" t="s">
        <v>1</v>
      </c>
      <c r="C918" s="57"/>
      <c r="D918" s="57"/>
      <c r="E918" s="57"/>
      <c r="F918" s="13" t="s">
        <v>14</v>
      </c>
      <c r="G918" s="2" t="s">
        <v>3</v>
      </c>
      <c r="H918" s="2" t="s">
        <v>4</v>
      </c>
      <c r="I918" s="27"/>
      <c r="J918" s="28">
        <f>ROUND(F919,2)</f>
        <v>0</v>
      </c>
    </row>
    <row r="919" spans="2:10" ht="15" thickBot="1" x14ac:dyDescent="0.35">
      <c r="B919" s="44">
        <v>212</v>
      </c>
      <c r="C919" s="3" t="s">
        <v>13</v>
      </c>
      <c r="D919" s="58" t="s">
        <v>515</v>
      </c>
      <c r="E919" s="59"/>
      <c r="F919" s="25"/>
      <c r="G919" s="3">
        <v>1</v>
      </c>
      <c r="H919" s="5">
        <f>ROUND(J918*G919,2)</f>
        <v>0</v>
      </c>
      <c r="I919" s="29" t="str">
        <f>IF(ISBLANK('Modelo de oferta económica'!F919),"Es necesario completar el precio de esta partida, introduciendo un valor en la celda en naranja","")</f>
        <v>Es necesario completar el precio de esta partida, introduciendo un valor en la celda en naranja</v>
      </c>
    </row>
    <row r="920" spans="2:10" ht="24.75" customHeight="1" thickBot="1" x14ac:dyDescent="0.35">
      <c r="B920" s="60" t="s">
        <v>514</v>
      </c>
      <c r="C920" s="61"/>
      <c r="D920" s="61"/>
      <c r="E920" s="61"/>
      <c r="F920" s="61"/>
      <c r="G920" s="61"/>
      <c r="H920" s="62"/>
    </row>
    <row r="921" spans="2:10" ht="9.9" customHeight="1" thickBot="1" x14ac:dyDescent="0.35">
      <c r="E921"/>
      <c r="F921" s="11"/>
      <c r="G921"/>
      <c r="H921" s="1"/>
    </row>
    <row r="922" spans="2:10" ht="15.75" customHeight="1" thickBot="1" x14ac:dyDescent="0.35">
      <c r="B922" s="56" t="s">
        <v>1</v>
      </c>
      <c r="C922" s="57"/>
      <c r="D922" s="57"/>
      <c r="E922" s="63"/>
      <c r="F922" s="13" t="s">
        <v>14</v>
      </c>
      <c r="G922" s="2" t="s">
        <v>3</v>
      </c>
      <c r="H922" s="2" t="s">
        <v>4</v>
      </c>
      <c r="I922" s="27"/>
      <c r="J922" s="28">
        <f>ROUND(F923,2)</f>
        <v>0</v>
      </c>
    </row>
    <row r="923" spans="2:10" ht="15" thickBot="1" x14ac:dyDescent="0.35">
      <c r="B923" s="44">
        <v>213</v>
      </c>
      <c r="C923" s="3" t="s">
        <v>13</v>
      </c>
      <c r="D923" s="58" t="s">
        <v>513</v>
      </c>
      <c r="E923" s="59"/>
      <c r="F923" s="25"/>
      <c r="G923" s="52">
        <v>1</v>
      </c>
      <c r="H923" s="5">
        <f>ROUND(J922*G923,2)</f>
        <v>0</v>
      </c>
      <c r="I923" s="29" t="str">
        <f>IF(ISBLANK('Modelo de oferta económica'!F923),"Es necesario completar el precio de esta partida, introduciendo un valor en la celda en naranja","")</f>
        <v>Es necesario completar el precio de esta partida, introduciendo un valor en la celda en naranja</v>
      </c>
    </row>
    <row r="924" spans="2:10" ht="27" customHeight="1" thickBot="1" x14ac:dyDescent="0.35">
      <c r="B924" s="60" t="s">
        <v>512</v>
      </c>
      <c r="C924" s="61"/>
      <c r="D924" s="61"/>
      <c r="E924" s="61"/>
      <c r="F924" s="61"/>
      <c r="G924" s="61"/>
      <c r="H924" s="62"/>
    </row>
    <row r="925" spans="2:10" ht="9.9" customHeight="1" thickBot="1" x14ac:dyDescent="0.35">
      <c r="E925"/>
      <c r="F925" s="11"/>
      <c r="G925"/>
      <c r="H925" s="1"/>
    </row>
    <row r="926" spans="2:10" ht="15.75" customHeight="1" thickBot="1" x14ac:dyDescent="0.35">
      <c r="B926" s="56" t="s">
        <v>1</v>
      </c>
      <c r="C926" s="57"/>
      <c r="D926" s="57"/>
      <c r="E926" s="57"/>
      <c r="F926" s="13" t="s">
        <v>14</v>
      </c>
      <c r="G926" s="2" t="s">
        <v>3</v>
      </c>
      <c r="H926" s="2" t="s">
        <v>4</v>
      </c>
      <c r="I926" s="27"/>
      <c r="J926" s="28">
        <f>ROUND(F927,2)</f>
        <v>0</v>
      </c>
    </row>
    <row r="927" spans="2:10" ht="15" thickBot="1" x14ac:dyDescent="0.35">
      <c r="B927" s="44">
        <v>214</v>
      </c>
      <c r="C927" s="3" t="s">
        <v>13</v>
      </c>
      <c r="D927" s="58" t="s">
        <v>511</v>
      </c>
      <c r="E927" s="59"/>
      <c r="F927" s="25"/>
      <c r="G927" s="51">
        <v>1</v>
      </c>
      <c r="H927" s="5">
        <f>ROUND(J926*G927,2)</f>
        <v>0</v>
      </c>
      <c r="I927" s="29" t="str">
        <f>IF(ISBLANK('Modelo de oferta económica'!F927),"Es necesario completar el precio de esta partida, introduciendo un valor en la celda en naranja","")</f>
        <v>Es necesario completar el precio de esta partida, introduciendo un valor en la celda en naranja</v>
      </c>
    </row>
    <row r="928" spans="2:10" ht="24.75" customHeight="1" thickBot="1" x14ac:dyDescent="0.35">
      <c r="B928" s="64" t="s">
        <v>510</v>
      </c>
      <c r="C928" s="65"/>
      <c r="D928" s="65"/>
      <c r="E928" s="65"/>
      <c r="F928" s="65"/>
      <c r="G928" s="65"/>
      <c r="H928" s="66"/>
    </row>
    <row r="929" spans="2:10" ht="9.9" customHeight="1" thickBot="1" x14ac:dyDescent="0.35">
      <c r="D929" s="7"/>
      <c r="E929"/>
      <c r="F929" s="11"/>
      <c r="G929"/>
      <c r="H929" s="1"/>
    </row>
    <row r="930" spans="2:10" ht="15.75" customHeight="1" thickBot="1" x14ac:dyDescent="0.35">
      <c r="B930" s="56" t="s">
        <v>1</v>
      </c>
      <c r="C930" s="57"/>
      <c r="D930" s="57"/>
      <c r="E930" s="57"/>
      <c r="F930" s="13" t="s">
        <v>14</v>
      </c>
      <c r="G930" s="2" t="s">
        <v>3</v>
      </c>
      <c r="H930" s="2" t="s">
        <v>4</v>
      </c>
      <c r="I930" s="27"/>
      <c r="J930" s="28">
        <f>ROUND(F931,2)</f>
        <v>0</v>
      </c>
    </row>
    <row r="931" spans="2:10" ht="15" thickBot="1" x14ac:dyDescent="0.35">
      <c r="B931" s="44">
        <v>215</v>
      </c>
      <c r="C931" s="3" t="s">
        <v>13</v>
      </c>
      <c r="D931" s="58" t="s">
        <v>509</v>
      </c>
      <c r="E931" s="59"/>
      <c r="F931" s="25"/>
      <c r="G931" s="3">
        <v>1</v>
      </c>
      <c r="H931" s="5">
        <f>ROUND(J930*G931,2)</f>
        <v>0</v>
      </c>
      <c r="I931" s="29" t="str">
        <f>IF(ISBLANK('Modelo de oferta económica'!F931),"Es necesario completar el precio de esta partida, introduciendo un valor en la celda en naranja","")</f>
        <v>Es necesario completar el precio de esta partida, introduciendo un valor en la celda en naranja</v>
      </c>
    </row>
    <row r="932" spans="2:10" ht="15" thickBot="1" x14ac:dyDescent="0.35">
      <c r="B932" s="60" t="s">
        <v>508</v>
      </c>
      <c r="C932" s="61"/>
      <c r="D932" s="61"/>
      <c r="E932" s="61"/>
      <c r="F932" s="61"/>
      <c r="G932" s="61"/>
      <c r="H932" s="62"/>
    </row>
    <row r="933" spans="2:10" ht="9.9" customHeight="1" thickBot="1" x14ac:dyDescent="0.35">
      <c r="E933"/>
      <c r="F933" s="11"/>
      <c r="G933"/>
      <c r="H933" s="1"/>
    </row>
    <row r="934" spans="2:10" ht="15" thickBot="1" x14ac:dyDescent="0.35">
      <c r="B934" s="68" t="s">
        <v>506</v>
      </c>
      <c r="C934" s="69"/>
      <c r="D934" s="70" t="s">
        <v>507</v>
      </c>
      <c r="E934" s="71"/>
      <c r="F934" s="71"/>
      <c r="G934" s="71"/>
      <c r="H934" s="9">
        <f>H937+H941+H945+H949+H953+H957+H961+H965+H969+H973+H977</f>
        <v>0</v>
      </c>
      <c r="I934" s="26">
        <f xml:space="preserve"> COUNTIF(I937:I978,"Es necesario completar el precio de esta partida, introduciendo un valor en la celda en naranja")</f>
        <v>11</v>
      </c>
    </row>
    <row r="935" spans="2:10" ht="9.9" customHeight="1" thickBot="1" x14ac:dyDescent="0.35">
      <c r="E935"/>
      <c r="F935" s="11"/>
      <c r="G935"/>
      <c r="H935" s="1"/>
    </row>
    <row r="936" spans="2:10" ht="15.75" customHeight="1" thickBot="1" x14ac:dyDescent="0.35">
      <c r="B936" s="56" t="s">
        <v>1</v>
      </c>
      <c r="C936" s="57"/>
      <c r="D936" s="57"/>
      <c r="E936" s="57"/>
      <c r="F936" s="13" t="s">
        <v>2</v>
      </c>
      <c r="G936" s="2" t="s">
        <v>3</v>
      </c>
      <c r="H936" s="2" t="s">
        <v>4</v>
      </c>
      <c r="I936" s="27"/>
      <c r="J936" s="28">
        <f>ROUND(F937,2)</f>
        <v>0</v>
      </c>
    </row>
    <row r="937" spans="2:10" ht="15" thickBot="1" x14ac:dyDescent="0.35">
      <c r="B937" s="44">
        <v>216</v>
      </c>
      <c r="C937" s="3" t="s">
        <v>522</v>
      </c>
      <c r="D937" s="58" t="s">
        <v>523</v>
      </c>
      <c r="E937" s="59"/>
      <c r="F937" s="25"/>
      <c r="G937" s="6">
        <v>5.22</v>
      </c>
      <c r="H937" s="5">
        <f>ROUND(J936*G937,2)</f>
        <v>0</v>
      </c>
      <c r="I937" s="29" t="str">
        <f>IF(ISBLANK('Modelo de oferta económica'!F937),"Es necesario completar el precio de esta partida, introduciendo un valor en la celda en naranja","")</f>
        <v>Es necesario completar el precio de esta partida, introduciendo un valor en la celda en naranja</v>
      </c>
    </row>
    <row r="938" spans="2:10" ht="37.5" customHeight="1" thickBot="1" x14ac:dyDescent="0.35">
      <c r="B938" s="60" t="s">
        <v>524</v>
      </c>
      <c r="C938" s="61"/>
      <c r="D938" s="61"/>
      <c r="E938" s="61"/>
      <c r="F938" s="61"/>
      <c r="G938" s="61"/>
      <c r="H938" s="62"/>
    </row>
    <row r="939" spans="2:10" ht="9.9" customHeight="1" thickBot="1" x14ac:dyDescent="0.35">
      <c r="E939"/>
      <c r="F939" s="11"/>
      <c r="G939"/>
      <c r="H939" s="1"/>
    </row>
    <row r="940" spans="2:10" ht="15.75" customHeight="1" thickBot="1" x14ac:dyDescent="0.35">
      <c r="B940" s="56" t="s">
        <v>1</v>
      </c>
      <c r="C940" s="57"/>
      <c r="D940" s="57"/>
      <c r="E940" s="57"/>
      <c r="F940" s="13" t="s">
        <v>2</v>
      </c>
      <c r="G940" s="2" t="s">
        <v>3</v>
      </c>
      <c r="H940" s="2" t="s">
        <v>4</v>
      </c>
      <c r="I940" s="27"/>
      <c r="J940" s="28">
        <f>ROUND(F941,2)</f>
        <v>0</v>
      </c>
    </row>
    <row r="941" spans="2:10" ht="15" thickBot="1" x14ac:dyDescent="0.35">
      <c r="B941" s="44">
        <v>217</v>
      </c>
      <c r="C941" s="3" t="s">
        <v>522</v>
      </c>
      <c r="D941" s="58" t="s">
        <v>526</v>
      </c>
      <c r="E941" s="59"/>
      <c r="F941" s="25"/>
      <c r="G941" s="6">
        <v>1.1299999999999999</v>
      </c>
      <c r="H941" s="5">
        <f>ROUND(J940*G941,2)</f>
        <v>0</v>
      </c>
      <c r="I941" s="29" t="str">
        <f>IF(ISBLANK('Modelo de oferta económica'!F941),"Es necesario completar el precio de esta partida, introduciendo un valor en la celda en naranja","")</f>
        <v>Es necesario completar el precio de esta partida, introduciendo un valor en la celda en naranja</v>
      </c>
    </row>
    <row r="942" spans="2:10" ht="36.75" customHeight="1" thickBot="1" x14ac:dyDescent="0.35">
      <c r="B942" s="60" t="s">
        <v>525</v>
      </c>
      <c r="C942" s="61"/>
      <c r="D942" s="61"/>
      <c r="E942" s="61"/>
      <c r="F942" s="61"/>
      <c r="G942" s="61"/>
      <c r="H942" s="62"/>
    </row>
    <row r="943" spans="2:10" ht="9.9" customHeight="1" thickBot="1" x14ac:dyDescent="0.35">
      <c r="E943"/>
      <c r="F943" s="11"/>
      <c r="G943"/>
      <c r="H943" s="1"/>
    </row>
    <row r="944" spans="2:10" ht="15.75" customHeight="1" thickBot="1" x14ac:dyDescent="0.35">
      <c r="B944" s="56" t="s">
        <v>1</v>
      </c>
      <c r="C944" s="57"/>
      <c r="D944" s="57"/>
      <c r="E944" s="57"/>
      <c r="F944" s="13" t="s">
        <v>2</v>
      </c>
      <c r="G944" s="2" t="s">
        <v>3</v>
      </c>
      <c r="H944" s="2" t="s">
        <v>4</v>
      </c>
      <c r="I944" s="27"/>
      <c r="J944" s="28">
        <f>ROUND(F945,2)</f>
        <v>0</v>
      </c>
    </row>
    <row r="945" spans="2:10" ht="15" thickBot="1" x14ac:dyDescent="0.35">
      <c r="B945" s="44">
        <v>218</v>
      </c>
      <c r="C945" s="3" t="s">
        <v>522</v>
      </c>
      <c r="D945" s="58" t="s">
        <v>528</v>
      </c>
      <c r="E945" s="59"/>
      <c r="F945" s="25"/>
      <c r="G945" s="6">
        <v>1.62</v>
      </c>
      <c r="H945" s="5">
        <f>ROUND(J944*G945,2)</f>
        <v>0</v>
      </c>
      <c r="I945" s="29" t="str">
        <f>IF(ISBLANK('Modelo de oferta económica'!F945),"Es necesario completar el precio de esta partida, introduciendo un valor en la celda en naranja","")</f>
        <v>Es necesario completar el precio de esta partida, introduciendo un valor en la celda en naranja</v>
      </c>
    </row>
    <row r="946" spans="2:10" ht="34.5" customHeight="1" thickBot="1" x14ac:dyDescent="0.35">
      <c r="B946" s="60" t="s">
        <v>527</v>
      </c>
      <c r="C946" s="61"/>
      <c r="D946" s="61"/>
      <c r="E946" s="61"/>
      <c r="F946" s="61"/>
      <c r="G946" s="61"/>
      <c r="H946" s="62"/>
    </row>
    <row r="947" spans="2:10" ht="9.9" customHeight="1" thickBot="1" x14ac:dyDescent="0.35">
      <c r="E947"/>
      <c r="F947" s="11"/>
      <c r="G947"/>
      <c r="H947" s="1"/>
    </row>
    <row r="948" spans="2:10" ht="15.75" customHeight="1" thickBot="1" x14ac:dyDescent="0.35">
      <c r="B948" s="56" t="s">
        <v>1</v>
      </c>
      <c r="C948" s="57"/>
      <c r="D948" s="57"/>
      <c r="E948" s="57"/>
      <c r="F948" s="13" t="s">
        <v>2</v>
      </c>
      <c r="G948" s="2" t="s">
        <v>3</v>
      </c>
      <c r="H948" s="2" t="s">
        <v>4</v>
      </c>
      <c r="I948" s="27"/>
      <c r="J948" s="28">
        <f>ROUND(F949,2)</f>
        <v>0</v>
      </c>
    </row>
    <row r="949" spans="2:10" ht="15" thickBot="1" x14ac:dyDescent="0.35">
      <c r="B949" s="44">
        <v>219</v>
      </c>
      <c r="C949" s="3" t="s">
        <v>522</v>
      </c>
      <c r="D949" s="58" t="s">
        <v>530</v>
      </c>
      <c r="E949" s="59"/>
      <c r="F949" s="25"/>
      <c r="G949" s="6">
        <v>0.81</v>
      </c>
      <c r="H949" s="5">
        <f>ROUND(J948*G949,2)</f>
        <v>0</v>
      </c>
      <c r="I949" s="29" t="str">
        <f>IF(ISBLANK('Modelo de oferta económica'!F949),"Es necesario completar el precio de esta partida, introduciendo un valor en la celda en naranja","")</f>
        <v>Es necesario completar el precio de esta partida, introduciendo un valor en la celda en naranja</v>
      </c>
    </row>
    <row r="950" spans="2:10" ht="36.75" customHeight="1" thickBot="1" x14ac:dyDescent="0.35">
      <c r="B950" s="60" t="s">
        <v>529</v>
      </c>
      <c r="C950" s="61"/>
      <c r="D950" s="61"/>
      <c r="E950" s="61"/>
      <c r="F950" s="61"/>
      <c r="G950" s="61"/>
      <c r="H950" s="62"/>
    </row>
    <row r="951" spans="2:10" ht="9.9" customHeight="1" thickBot="1" x14ac:dyDescent="0.35">
      <c r="E951"/>
      <c r="F951" s="11"/>
      <c r="G951"/>
      <c r="H951" s="1"/>
    </row>
    <row r="952" spans="2:10" ht="15.75" customHeight="1" thickBot="1" x14ac:dyDescent="0.35">
      <c r="B952" s="56" t="s">
        <v>1</v>
      </c>
      <c r="C952" s="57"/>
      <c r="D952" s="57"/>
      <c r="E952" s="57"/>
      <c r="F952" s="13" t="s">
        <v>2</v>
      </c>
      <c r="G952" s="2" t="s">
        <v>3</v>
      </c>
      <c r="H952" s="2" t="s">
        <v>4</v>
      </c>
      <c r="I952" s="27"/>
      <c r="J952" s="28">
        <f>ROUND(F953,2)</f>
        <v>0</v>
      </c>
    </row>
    <row r="953" spans="2:10" ht="15" thickBot="1" x14ac:dyDescent="0.35">
      <c r="B953" s="44">
        <v>220</v>
      </c>
      <c r="C953" s="3" t="s">
        <v>522</v>
      </c>
      <c r="D953" s="58" t="s">
        <v>531</v>
      </c>
      <c r="E953" s="59"/>
      <c r="F953" s="25"/>
      <c r="G953" s="6">
        <v>5.22</v>
      </c>
      <c r="H953" s="5">
        <f>ROUND(J952*G953,2)</f>
        <v>0</v>
      </c>
      <c r="I953" s="29" t="str">
        <f>IF(ISBLANK('Modelo de oferta económica'!F953),"Es necesario completar el precio de esta partida, introduciendo un valor en la celda en naranja","")</f>
        <v>Es necesario completar el precio de esta partida, introduciendo un valor en la celda en naranja</v>
      </c>
    </row>
    <row r="954" spans="2:10" ht="25.5" customHeight="1" thickBot="1" x14ac:dyDescent="0.35">
      <c r="B954" s="60" t="s">
        <v>532</v>
      </c>
      <c r="C954" s="61"/>
      <c r="D954" s="61"/>
      <c r="E954" s="61"/>
      <c r="F954" s="61"/>
      <c r="G954" s="61"/>
      <c r="H954" s="62"/>
    </row>
    <row r="955" spans="2:10" ht="9.9" customHeight="1" thickBot="1" x14ac:dyDescent="0.35">
      <c r="E955"/>
      <c r="F955" s="11"/>
      <c r="G955"/>
      <c r="H955" s="1"/>
    </row>
    <row r="956" spans="2:10" ht="15.75" customHeight="1" thickBot="1" x14ac:dyDescent="0.35">
      <c r="B956" s="56" t="s">
        <v>1</v>
      </c>
      <c r="C956" s="57"/>
      <c r="D956" s="57"/>
      <c r="E956" s="57"/>
      <c r="F956" s="13" t="s">
        <v>2</v>
      </c>
      <c r="G956" s="2" t="s">
        <v>3</v>
      </c>
      <c r="H956" s="2" t="s">
        <v>4</v>
      </c>
      <c r="I956" s="27"/>
      <c r="J956" s="28">
        <f>ROUND(F957,2)</f>
        <v>0</v>
      </c>
    </row>
    <row r="957" spans="2:10" ht="15" thickBot="1" x14ac:dyDescent="0.35">
      <c r="B957" s="44">
        <v>221</v>
      </c>
      <c r="C957" s="3" t="s">
        <v>522</v>
      </c>
      <c r="D957" s="58" t="s">
        <v>533</v>
      </c>
      <c r="E957" s="59"/>
      <c r="F957" s="25"/>
      <c r="G957" s="6">
        <v>1.1299999999999999</v>
      </c>
      <c r="H957" s="5">
        <f>ROUND(J956*G957,2)</f>
        <v>0</v>
      </c>
      <c r="I957" s="29" t="str">
        <f>IF(ISBLANK('Modelo de oferta económica'!F957),"Es necesario completar el precio de esta partida, introduciendo un valor en la celda en naranja","")</f>
        <v>Es necesario completar el precio de esta partida, introduciendo un valor en la celda en naranja</v>
      </c>
    </row>
    <row r="958" spans="2:10" ht="28.5" customHeight="1" thickBot="1" x14ac:dyDescent="0.35">
      <c r="B958" s="60" t="s">
        <v>536</v>
      </c>
      <c r="C958" s="61"/>
      <c r="D958" s="61"/>
      <c r="E958" s="61"/>
      <c r="F958" s="61"/>
      <c r="G958" s="61"/>
      <c r="H958" s="62"/>
    </row>
    <row r="959" spans="2:10" ht="9.9" customHeight="1" thickBot="1" x14ac:dyDescent="0.35">
      <c r="E959"/>
      <c r="F959" s="11"/>
      <c r="G959"/>
      <c r="H959" s="1"/>
    </row>
    <row r="960" spans="2:10" ht="15.75" customHeight="1" thickBot="1" x14ac:dyDescent="0.35">
      <c r="B960" s="56" t="s">
        <v>1</v>
      </c>
      <c r="C960" s="57"/>
      <c r="D960" s="57"/>
      <c r="E960" s="57"/>
      <c r="F960" s="13" t="s">
        <v>2</v>
      </c>
      <c r="G960" s="2" t="s">
        <v>3</v>
      </c>
      <c r="H960" s="2" t="s">
        <v>4</v>
      </c>
      <c r="I960" s="27"/>
      <c r="J960" s="28">
        <f>ROUND(F961,2)</f>
        <v>0</v>
      </c>
    </row>
    <row r="961" spans="2:10" ht="15" thickBot="1" x14ac:dyDescent="0.35">
      <c r="B961" s="44">
        <v>222</v>
      </c>
      <c r="C961" s="3" t="s">
        <v>522</v>
      </c>
      <c r="D961" s="58" t="s">
        <v>534</v>
      </c>
      <c r="E961" s="59"/>
      <c r="F961" s="25"/>
      <c r="G961" s="6">
        <v>1.62</v>
      </c>
      <c r="H961" s="5">
        <f>ROUND(J960*G961,2)</f>
        <v>0</v>
      </c>
      <c r="I961" s="29" t="str">
        <f>IF(ISBLANK('Modelo de oferta económica'!F961),"Es necesario completar el precio de esta partida, introduciendo un valor en la celda en naranja","")</f>
        <v>Es necesario completar el precio de esta partida, introduciendo un valor en la celda en naranja</v>
      </c>
    </row>
    <row r="962" spans="2:10" ht="28.5" customHeight="1" thickBot="1" x14ac:dyDescent="0.35">
      <c r="B962" s="60" t="s">
        <v>537</v>
      </c>
      <c r="C962" s="61"/>
      <c r="D962" s="61"/>
      <c r="E962" s="61"/>
      <c r="F962" s="61"/>
      <c r="G962" s="61"/>
      <c r="H962" s="62"/>
    </row>
    <row r="963" spans="2:10" ht="9.9" customHeight="1" thickBot="1" x14ac:dyDescent="0.35">
      <c r="E963"/>
      <c r="F963" s="11"/>
      <c r="G963"/>
      <c r="H963" s="1"/>
    </row>
    <row r="964" spans="2:10" ht="15.75" customHeight="1" thickBot="1" x14ac:dyDescent="0.35">
      <c r="B964" s="56" t="s">
        <v>1</v>
      </c>
      <c r="C964" s="57"/>
      <c r="D964" s="57"/>
      <c r="E964" s="57"/>
      <c r="F964" s="13" t="s">
        <v>2</v>
      </c>
      <c r="G964" s="2" t="s">
        <v>3</v>
      </c>
      <c r="H964" s="2" t="s">
        <v>4</v>
      </c>
      <c r="I964" s="27"/>
      <c r="J964" s="28">
        <f>ROUND(F965,2)</f>
        <v>0</v>
      </c>
    </row>
    <row r="965" spans="2:10" ht="15" thickBot="1" x14ac:dyDescent="0.35">
      <c r="B965" s="44">
        <v>223</v>
      </c>
      <c r="C965" s="3" t="s">
        <v>522</v>
      </c>
      <c r="D965" s="58" t="s">
        <v>535</v>
      </c>
      <c r="E965" s="59"/>
      <c r="F965" s="25"/>
      <c r="G965" s="6">
        <v>0.81</v>
      </c>
      <c r="H965" s="5">
        <f>ROUND(J964*G965,2)</f>
        <v>0</v>
      </c>
      <c r="I965" s="29" t="str">
        <f>IF(ISBLANK('Modelo de oferta económica'!F965),"Es necesario completar el precio de esta partida, introduciendo un valor en la celda en naranja","")</f>
        <v>Es necesario completar el precio de esta partida, introduciendo un valor en la celda en naranja</v>
      </c>
    </row>
    <row r="966" spans="2:10" ht="25.5" customHeight="1" thickBot="1" x14ac:dyDescent="0.35">
      <c r="B966" s="60" t="s">
        <v>538</v>
      </c>
      <c r="C966" s="61"/>
      <c r="D966" s="61"/>
      <c r="E966" s="61"/>
      <c r="F966" s="61"/>
      <c r="G966" s="61"/>
      <c r="H966" s="62"/>
    </row>
    <row r="967" spans="2:10" ht="9.9" customHeight="1" thickBot="1" x14ac:dyDescent="0.35">
      <c r="E967"/>
      <c r="F967" s="11"/>
      <c r="G967"/>
      <c r="H967" s="1"/>
    </row>
    <row r="968" spans="2:10" ht="15.75" customHeight="1" thickBot="1" x14ac:dyDescent="0.35">
      <c r="B968" s="56" t="s">
        <v>1</v>
      </c>
      <c r="C968" s="57"/>
      <c r="D968" s="57"/>
      <c r="E968" s="57"/>
      <c r="F968" s="13" t="s">
        <v>2</v>
      </c>
      <c r="G968" s="2" t="s">
        <v>3</v>
      </c>
      <c r="H968" s="2" t="s">
        <v>4</v>
      </c>
      <c r="I968" s="27"/>
      <c r="J968" s="28">
        <f>ROUND(F969,2)</f>
        <v>0</v>
      </c>
    </row>
    <row r="969" spans="2:10" ht="15" thickBot="1" x14ac:dyDescent="0.35">
      <c r="B969" s="44">
        <v>224</v>
      </c>
      <c r="C969" s="3" t="s">
        <v>6</v>
      </c>
      <c r="D969" s="58" t="s">
        <v>539</v>
      </c>
      <c r="E969" s="59"/>
      <c r="F969" s="25"/>
      <c r="G969" s="6">
        <v>1</v>
      </c>
      <c r="H969" s="5">
        <f>ROUND(J968*G969,2)</f>
        <v>0</v>
      </c>
      <c r="I969" s="29" t="str">
        <f>IF(ISBLANK('Modelo de oferta económica'!F969),"Es necesario completar el precio de esta partida, introduciendo un valor en la celda en naranja","")</f>
        <v>Es necesario completar el precio de esta partida, introduciendo un valor en la celda en naranja</v>
      </c>
    </row>
    <row r="970" spans="2:10" ht="25.5" customHeight="1" thickBot="1" x14ac:dyDescent="0.35">
      <c r="B970" s="60" t="s">
        <v>540</v>
      </c>
      <c r="C970" s="61"/>
      <c r="D970" s="61"/>
      <c r="E970" s="61"/>
      <c r="F970" s="61"/>
      <c r="G970" s="61"/>
      <c r="H970" s="62"/>
    </row>
    <row r="971" spans="2:10" ht="9.9" customHeight="1" thickBot="1" x14ac:dyDescent="0.35">
      <c r="E971"/>
      <c r="F971" s="11"/>
      <c r="G971"/>
      <c r="H971" s="1"/>
    </row>
    <row r="972" spans="2:10" ht="15.75" customHeight="1" thickBot="1" x14ac:dyDescent="0.35">
      <c r="B972" s="56" t="s">
        <v>1</v>
      </c>
      <c r="C972" s="57"/>
      <c r="D972" s="57"/>
      <c r="E972" s="57"/>
      <c r="F972" s="13" t="s">
        <v>2</v>
      </c>
      <c r="G972" s="2" t="s">
        <v>3</v>
      </c>
      <c r="H972" s="2" t="s">
        <v>4</v>
      </c>
      <c r="I972" s="27"/>
      <c r="J972" s="28">
        <f>ROUND(F973,2)</f>
        <v>0</v>
      </c>
    </row>
    <row r="973" spans="2:10" ht="15" thickBot="1" x14ac:dyDescent="0.35">
      <c r="B973" s="44">
        <v>225</v>
      </c>
      <c r="C973" s="3" t="s">
        <v>6</v>
      </c>
      <c r="D973" s="58" t="s">
        <v>541</v>
      </c>
      <c r="E973" s="59"/>
      <c r="F973" s="25"/>
      <c r="G973" s="6">
        <v>1</v>
      </c>
      <c r="H973" s="5">
        <f>ROUND(J972*G973,2)</f>
        <v>0</v>
      </c>
      <c r="I973" s="29" t="str">
        <f>IF(ISBLANK('Modelo de oferta económica'!F973),"Es necesario completar el precio de esta partida, introduciendo un valor en la celda en naranja","")</f>
        <v>Es necesario completar el precio de esta partida, introduciendo un valor en la celda en naranja</v>
      </c>
    </row>
    <row r="974" spans="2:10" ht="26.25" customHeight="1" thickBot="1" x14ac:dyDescent="0.35">
      <c r="B974" s="60" t="s">
        <v>542</v>
      </c>
      <c r="C974" s="61"/>
      <c r="D974" s="61"/>
      <c r="E974" s="61"/>
      <c r="F974" s="61"/>
      <c r="G974" s="61"/>
      <c r="H974" s="62"/>
    </row>
    <row r="975" spans="2:10" ht="9.9" customHeight="1" thickBot="1" x14ac:dyDescent="0.35">
      <c r="E975"/>
      <c r="F975" s="11"/>
      <c r="G975"/>
      <c r="H975" s="1"/>
    </row>
    <row r="976" spans="2:10" ht="15.75" customHeight="1" thickBot="1" x14ac:dyDescent="0.35">
      <c r="B976" s="56" t="s">
        <v>1</v>
      </c>
      <c r="C976" s="57"/>
      <c r="D976" s="57"/>
      <c r="E976" s="57"/>
      <c r="F976" s="13" t="s">
        <v>2</v>
      </c>
      <c r="G976" s="2" t="s">
        <v>3</v>
      </c>
      <c r="H976" s="2" t="s">
        <v>4</v>
      </c>
      <c r="I976" s="27"/>
      <c r="J976" s="28">
        <f>ROUND(F977,2)</f>
        <v>0</v>
      </c>
    </row>
    <row r="977" spans="2:10" ht="15" thickBot="1" x14ac:dyDescent="0.35">
      <c r="B977" s="44">
        <v>226</v>
      </c>
      <c r="C977" s="3" t="s">
        <v>6</v>
      </c>
      <c r="D977" s="58" t="s">
        <v>543</v>
      </c>
      <c r="E977" s="59"/>
      <c r="F977" s="25"/>
      <c r="G977" s="6">
        <v>1</v>
      </c>
      <c r="H977" s="5">
        <f>ROUND(J976*G977,2)</f>
        <v>0</v>
      </c>
      <c r="I977" s="29" t="str">
        <f>IF(ISBLANK('Modelo de oferta económica'!F977),"Es necesario completar el precio de esta partida, introduciendo un valor en la celda en naranja","")</f>
        <v>Es necesario completar el precio de esta partida, introduciendo un valor en la celda en naranja</v>
      </c>
    </row>
    <row r="978" spans="2:10" ht="28.5" customHeight="1" thickBot="1" x14ac:dyDescent="0.35">
      <c r="B978" s="60" t="s">
        <v>544</v>
      </c>
      <c r="C978" s="61"/>
      <c r="D978" s="61"/>
      <c r="E978" s="61"/>
      <c r="F978" s="61"/>
      <c r="G978" s="61"/>
      <c r="H978" s="62"/>
    </row>
    <row r="979" spans="2:10" ht="9.9" customHeight="1" thickBot="1" x14ac:dyDescent="0.35">
      <c r="E979"/>
      <c r="F979" s="11"/>
      <c r="G979"/>
      <c r="H979" s="1"/>
    </row>
    <row r="980" spans="2:10" ht="15" thickBot="1" x14ac:dyDescent="0.35">
      <c r="B980" s="68" t="s">
        <v>545</v>
      </c>
      <c r="C980" s="69"/>
      <c r="D980" s="70" t="s">
        <v>10</v>
      </c>
      <c r="E980" s="71"/>
      <c r="F980" s="71"/>
      <c r="G980" s="71"/>
      <c r="H980" s="9">
        <f>+H983</f>
        <v>0</v>
      </c>
      <c r="I980" s="26">
        <f xml:space="preserve"> COUNTIF(I983:I984,"Es necesario completar el precio de esta partida, introduciendo un valor en la celda en naranja")</f>
        <v>1</v>
      </c>
    </row>
    <row r="981" spans="2:10" ht="9.9" customHeight="1" thickBot="1" x14ac:dyDescent="0.35">
      <c r="E981"/>
      <c r="F981" s="11"/>
      <c r="G981"/>
      <c r="H981" s="1"/>
    </row>
    <row r="982" spans="2:10" ht="15.75" customHeight="1" thickBot="1" x14ac:dyDescent="0.35">
      <c r="B982" s="56" t="s">
        <v>1</v>
      </c>
      <c r="C982" s="57"/>
      <c r="D982" s="57"/>
      <c r="E982" s="57"/>
      <c r="F982" s="13" t="s">
        <v>14</v>
      </c>
      <c r="G982" s="2" t="s">
        <v>3</v>
      </c>
      <c r="H982" s="2" t="s">
        <v>4</v>
      </c>
      <c r="I982" s="27"/>
      <c r="J982" s="28">
        <f>ROUND(F983,2)</f>
        <v>0</v>
      </c>
    </row>
    <row r="983" spans="2:10" ht="15" thickBot="1" x14ac:dyDescent="0.35">
      <c r="B983" s="44">
        <v>227</v>
      </c>
      <c r="C983" s="3" t="s">
        <v>13</v>
      </c>
      <c r="D983" s="58" t="s">
        <v>48</v>
      </c>
      <c r="E983" s="59"/>
      <c r="F983" s="25"/>
      <c r="G983" s="3">
        <v>1</v>
      </c>
      <c r="H983" s="5">
        <f>ROUND(J982*G983,2)</f>
        <v>0</v>
      </c>
      <c r="I983" s="29" t="str">
        <f>IF(ISBLANK('Modelo de oferta económica'!F983),"Es necesario completar el precio de esta partida, introduciendo un valor en la celda en naranja","")</f>
        <v>Es necesario completar el precio de esta partida, introduciendo un valor en la celda en naranja</v>
      </c>
    </row>
    <row r="984" spans="2:10" ht="15" thickBot="1" x14ac:dyDescent="0.35">
      <c r="B984" s="64" t="s">
        <v>49</v>
      </c>
      <c r="C984" s="65"/>
      <c r="D984" s="65"/>
      <c r="E984" s="65"/>
      <c r="F984" s="65"/>
      <c r="G984" s="65"/>
      <c r="H984" s="66"/>
    </row>
    <row r="985" spans="2:10" ht="9.9" customHeight="1" thickBot="1" x14ac:dyDescent="0.35">
      <c r="D985" s="7"/>
      <c r="E985"/>
      <c r="F985" s="11"/>
      <c r="G985"/>
      <c r="H985" s="1"/>
    </row>
    <row r="986" spans="2:10" ht="15" thickBot="1" x14ac:dyDescent="0.35">
      <c r="B986" s="68" t="s">
        <v>546</v>
      </c>
      <c r="C986" s="69"/>
      <c r="D986" s="70" t="s">
        <v>547</v>
      </c>
      <c r="E986" s="71"/>
      <c r="F986" s="71"/>
      <c r="G986" s="71"/>
      <c r="H986" s="9">
        <f>+H989+H993</f>
        <v>0</v>
      </c>
      <c r="I986" s="26">
        <f xml:space="preserve"> COUNTIF(I989:I994,"Es necesario completar el precio de esta partida, introduciendo un valor en la celda en naranja")</f>
        <v>2</v>
      </c>
    </row>
    <row r="987" spans="2:10" ht="9.9" customHeight="1" thickBot="1" x14ac:dyDescent="0.35">
      <c r="E987"/>
      <c r="F987" s="11"/>
      <c r="G987"/>
      <c r="H987" s="1"/>
    </row>
    <row r="988" spans="2:10" ht="15.75" customHeight="1" thickBot="1" x14ac:dyDescent="0.35">
      <c r="B988" s="56" t="s">
        <v>1</v>
      </c>
      <c r="C988" s="57"/>
      <c r="D988" s="57"/>
      <c r="E988" s="57"/>
      <c r="F988" s="13" t="s">
        <v>14</v>
      </c>
      <c r="G988" s="2" t="s">
        <v>3</v>
      </c>
      <c r="H988" s="2" t="s">
        <v>4</v>
      </c>
      <c r="I988" s="27"/>
      <c r="J988" s="28">
        <f>ROUND(F989,2)</f>
        <v>0</v>
      </c>
    </row>
    <row r="989" spans="2:10" ht="15" thickBot="1" x14ac:dyDescent="0.35">
      <c r="B989" s="44">
        <v>228</v>
      </c>
      <c r="C989" s="3" t="s">
        <v>13</v>
      </c>
      <c r="D989" s="58" t="s">
        <v>551</v>
      </c>
      <c r="E989" s="59"/>
      <c r="F989" s="25"/>
      <c r="G989" s="3">
        <v>1</v>
      </c>
      <c r="H989" s="5">
        <f>ROUND(J988*G989,2)</f>
        <v>0</v>
      </c>
      <c r="I989" s="29" t="str">
        <f>IF(ISBLANK('Modelo de oferta económica'!F989),"Es necesario completar el precio de esta partida, introduciendo un valor en la celda en naranja","")</f>
        <v>Es necesario completar el precio de esta partida, introduciendo un valor en la celda en naranja</v>
      </c>
    </row>
    <row r="990" spans="2:10" ht="18.75" customHeight="1" thickBot="1" x14ac:dyDescent="0.35">
      <c r="B990" s="64" t="s">
        <v>548</v>
      </c>
      <c r="C990" s="65"/>
      <c r="D990" s="65"/>
      <c r="E990" s="65"/>
      <c r="F990" s="65"/>
      <c r="G990" s="65"/>
      <c r="H990" s="66"/>
    </row>
    <row r="991" spans="2:10" ht="9.9" customHeight="1" thickBot="1" x14ac:dyDescent="0.35">
      <c r="E991"/>
      <c r="F991" s="11"/>
      <c r="G991"/>
      <c r="H991" s="1"/>
    </row>
    <row r="992" spans="2:10" ht="15.75" customHeight="1" thickBot="1" x14ac:dyDescent="0.35">
      <c r="B992" s="56" t="s">
        <v>1</v>
      </c>
      <c r="C992" s="57"/>
      <c r="D992" s="57"/>
      <c r="E992" s="57"/>
      <c r="F992" s="13" t="s">
        <v>14</v>
      </c>
      <c r="G992" s="2" t="s">
        <v>3</v>
      </c>
      <c r="H992" s="2" t="s">
        <v>4</v>
      </c>
      <c r="I992" s="27"/>
      <c r="J992" s="28">
        <f>ROUND(F993,2)</f>
        <v>0</v>
      </c>
    </row>
    <row r="993" spans="2:9" ht="15" thickBot="1" x14ac:dyDescent="0.35">
      <c r="B993" s="44">
        <v>229</v>
      </c>
      <c r="C993" s="3" t="s">
        <v>13</v>
      </c>
      <c r="D993" s="58" t="s">
        <v>549</v>
      </c>
      <c r="E993" s="59"/>
      <c r="F993" s="25"/>
      <c r="G993" s="3">
        <v>1</v>
      </c>
      <c r="H993" s="5">
        <f>ROUND(J992*G993,2)</f>
        <v>0</v>
      </c>
      <c r="I993" s="29" t="str">
        <f>IF(ISBLANK('Modelo de oferta económica'!F993),"Es necesario completar el precio de esta partida, introduciendo un valor en la celda en naranja","")</f>
        <v>Es necesario completar el precio de esta partida, introduciendo un valor en la celda en naranja</v>
      </c>
    </row>
    <row r="994" spans="2:9" ht="15" thickBot="1" x14ac:dyDescent="0.35">
      <c r="B994" s="64" t="s">
        <v>550</v>
      </c>
      <c r="C994" s="65"/>
      <c r="D994" s="65"/>
      <c r="E994" s="65"/>
      <c r="F994" s="65"/>
      <c r="G994" s="65"/>
      <c r="H994" s="66"/>
    </row>
    <row r="995" spans="2:9" s="10" customFormat="1" x14ac:dyDescent="0.3"/>
    <row r="996" spans="2:9" s="10" customFormat="1" x14ac:dyDescent="0.3"/>
    <row r="997" spans="2:9" s="10" customFormat="1" x14ac:dyDescent="0.3"/>
    <row r="998" spans="2:9" s="10" customFormat="1" x14ac:dyDescent="0.3"/>
    <row r="999" spans="2:9" s="10" customFormat="1" x14ac:dyDescent="0.3"/>
    <row r="1000" spans="2:9" s="10" customFormat="1" x14ac:dyDescent="0.3"/>
    <row r="1001" spans="2:9" s="10" customFormat="1" x14ac:dyDescent="0.3"/>
    <row r="1002" spans="2:9" s="10" customFormat="1" x14ac:dyDescent="0.3"/>
    <row r="1003" spans="2:9" s="10" customFormat="1" x14ac:dyDescent="0.3"/>
    <row r="1004" spans="2:9" s="10" customFormat="1" x14ac:dyDescent="0.3"/>
    <row r="1005" spans="2:9" s="10" customFormat="1" x14ac:dyDescent="0.3"/>
    <row r="1006" spans="2:9" s="10" customFormat="1" x14ac:dyDescent="0.3"/>
    <row r="1007" spans="2:9" s="10" customFormat="1" x14ac:dyDescent="0.3"/>
    <row r="1008" spans="2:9" s="10" customFormat="1" x14ac:dyDescent="0.3"/>
    <row r="1009" s="10" customFormat="1" x14ac:dyDescent="0.3"/>
    <row r="1010" s="10" customFormat="1" x14ac:dyDescent="0.3"/>
    <row r="1011" s="10" customFormat="1" x14ac:dyDescent="0.3"/>
    <row r="1012" s="10" customFormat="1" x14ac:dyDescent="0.3"/>
    <row r="1013" s="10" customFormat="1" x14ac:dyDescent="0.3"/>
    <row r="1014" s="10" customFormat="1" x14ac:dyDescent="0.3"/>
    <row r="1015" s="10" customFormat="1" x14ac:dyDescent="0.3"/>
    <row r="1016" s="10" customFormat="1" x14ac:dyDescent="0.3"/>
    <row r="1017" s="10" customFormat="1" x14ac:dyDescent="0.3"/>
    <row r="1018" s="10" customFormat="1" x14ac:dyDescent="0.3"/>
    <row r="1019" s="10" customFormat="1" x14ac:dyDescent="0.3"/>
    <row r="1020" s="10" customFormat="1" x14ac:dyDescent="0.3"/>
    <row r="1021" s="10" customFormat="1" x14ac:dyDescent="0.3"/>
    <row r="1022" s="10" customFormat="1" x14ac:dyDescent="0.3"/>
    <row r="1023" s="10" customFormat="1" x14ac:dyDescent="0.3"/>
    <row r="1024" s="10" customFormat="1" x14ac:dyDescent="0.3"/>
    <row r="1025" s="10" customFormat="1" x14ac:dyDescent="0.3"/>
    <row r="1026" s="10" customFormat="1" x14ac:dyDescent="0.3"/>
    <row r="1027" s="10" customFormat="1" x14ac:dyDescent="0.3"/>
    <row r="1028" s="10" customFormat="1" x14ac:dyDescent="0.3"/>
    <row r="1029" s="10" customFormat="1" x14ac:dyDescent="0.3"/>
    <row r="1030" s="10" customFormat="1" x14ac:dyDescent="0.3"/>
    <row r="1031" s="10" customFormat="1" x14ac:dyDescent="0.3"/>
    <row r="1032" s="10" customFormat="1" x14ac:dyDescent="0.3"/>
    <row r="1033" s="10" customFormat="1" x14ac:dyDescent="0.3"/>
    <row r="1034" s="10" customFormat="1" x14ac:dyDescent="0.3"/>
    <row r="1035" s="10" customFormat="1" x14ac:dyDescent="0.3"/>
    <row r="1036" s="10" customFormat="1" x14ac:dyDescent="0.3"/>
    <row r="1037" s="10" customFormat="1" x14ac:dyDescent="0.3"/>
    <row r="1038" s="10" customFormat="1" x14ac:dyDescent="0.3"/>
    <row r="1039" s="10" customFormat="1" x14ac:dyDescent="0.3"/>
    <row r="1040" s="10" customFormat="1" x14ac:dyDescent="0.3"/>
    <row r="1041" s="10" customFormat="1" x14ac:dyDescent="0.3"/>
    <row r="1042" s="10" customFormat="1" x14ac:dyDescent="0.3"/>
    <row r="1043" s="10" customFormat="1" x14ac:dyDescent="0.3"/>
    <row r="1044" s="10" customFormat="1" x14ac:dyDescent="0.3"/>
    <row r="1045" s="10" customFormat="1" x14ac:dyDescent="0.3"/>
    <row r="1046" s="10" customFormat="1" x14ac:dyDescent="0.3"/>
    <row r="1047" s="10" customFormat="1" x14ac:dyDescent="0.3"/>
    <row r="1048" s="10" customFormat="1" x14ac:dyDescent="0.3"/>
    <row r="1049" s="10" customFormat="1" x14ac:dyDescent="0.3"/>
    <row r="1050" s="10" customFormat="1" x14ac:dyDescent="0.3"/>
    <row r="1051" s="10" customFormat="1" x14ac:dyDescent="0.3"/>
    <row r="1052" s="10" customFormat="1" x14ac:dyDescent="0.3"/>
    <row r="1053" s="10" customFormat="1" x14ac:dyDescent="0.3"/>
    <row r="1054" s="10" customFormat="1" x14ac:dyDescent="0.3"/>
    <row r="1055" s="10" customFormat="1" x14ac:dyDescent="0.3"/>
    <row r="1056" s="10" customFormat="1" x14ac:dyDescent="0.3"/>
    <row r="1057" s="10" customFormat="1" x14ac:dyDescent="0.3"/>
    <row r="1058" s="10" customFormat="1" x14ac:dyDescent="0.3"/>
    <row r="1059" s="10" customFormat="1" x14ac:dyDescent="0.3"/>
    <row r="1060" s="10" customFormat="1" x14ac:dyDescent="0.3"/>
    <row r="1061" s="10" customFormat="1" x14ac:dyDescent="0.3"/>
    <row r="1062" s="10" customFormat="1" x14ac:dyDescent="0.3"/>
    <row r="1063" s="10" customFormat="1" x14ac:dyDescent="0.3"/>
    <row r="1064" s="10" customFormat="1" x14ac:dyDescent="0.3"/>
    <row r="1065" s="10" customFormat="1" x14ac:dyDescent="0.3"/>
    <row r="1066" s="10" customFormat="1" x14ac:dyDescent="0.3"/>
    <row r="1067" s="10" customFormat="1" x14ac:dyDescent="0.3"/>
    <row r="1068" s="10" customFormat="1" x14ac:dyDescent="0.3"/>
    <row r="1069" s="10" customFormat="1" x14ac:dyDescent="0.3"/>
    <row r="1070" s="10" customFormat="1" x14ac:dyDescent="0.3"/>
    <row r="1071" s="10" customFormat="1" x14ac:dyDescent="0.3"/>
    <row r="1072" s="10" customFormat="1" x14ac:dyDescent="0.3"/>
    <row r="1073" s="10" customFormat="1" x14ac:dyDescent="0.3"/>
    <row r="1074" s="10" customFormat="1" x14ac:dyDescent="0.3"/>
    <row r="1075" s="10" customFormat="1" x14ac:dyDescent="0.3"/>
    <row r="1076" s="10" customFormat="1" x14ac:dyDescent="0.3"/>
    <row r="1077" s="10" customFormat="1" x14ac:dyDescent="0.3"/>
    <row r="1078" s="10" customFormat="1" x14ac:dyDescent="0.3"/>
    <row r="1079" s="10" customFormat="1" x14ac:dyDescent="0.3"/>
    <row r="1080" s="10" customFormat="1" x14ac:dyDescent="0.3"/>
    <row r="1081" s="10" customFormat="1" x14ac:dyDescent="0.3"/>
    <row r="1082" s="10" customFormat="1" x14ac:dyDescent="0.3"/>
    <row r="1083" s="10" customFormat="1" x14ac:dyDescent="0.3"/>
    <row r="1084" s="10" customFormat="1" x14ac:dyDescent="0.3"/>
    <row r="1085" s="10" customFormat="1" x14ac:dyDescent="0.3"/>
    <row r="1086" s="10" customFormat="1" x14ac:dyDescent="0.3"/>
    <row r="1087" s="10" customFormat="1" x14ac:dyDescent="0.3"/>
    <row r="1088" s="10" customFormat="1" x14ac:dyDescent="0.3"/>
    <row r="1089" s="10" customFormat="1" x14ac:dyDescent="0.3"/>
    <row r="1090" s="10" customFormat="1" x14ac:dyDescent="0.3"/>
    <row r="1091" s="10" customFormat="1" x14ac:dyDescent="0.3"/>
    <row r="1092" s="10" customFormat="1" x14ac:dyDescent="0.3"/>
    <row r="1093" s="10" customFormat="1" x14ac:dyDescent="0.3"/>
    <row r="1094" s="10" customFormat="1" x14ac:dyDescent="0.3"/>
    <row r="1095" s="10" customFormat="1" x14ac:dyDescent="0.3"/>
    <row r="1096" s="10" customFormat="1" x14ac:dyDescent="0.3"/>
    <row r="1097" s="10" customFormat="1" x14ac:dyDescent="0.3"/>
    <row r="1098" s="10" customFormat="1" x14ac:dyDescent="0.3"/>
    <row r="1099" s="10" customFormat="1" x14ac:dyDescent="0.3"/>
    <row r="1100" s="10" customFormat="1" x14ac:dyDescent="0.3"/>
    <row r="1101" s="10" customFormat="1" x14ac:dyDescent="0.3"/>
    <row r="1102" s="10" customFormat="1" x14ac:dyDescent="0.3"/>
    <row r="1103" s="10" customFormat="1" x14ac:dyDescent="0.3"/>
    <row r="1104" s="10" customFormat="1" x14ac:dyDescent="0.3"/>
    <row r="1105" s="10" customFormat="1" x14ac:dyDescent="0.3"/>
    <row r="1106" s="10" customFormat="1" x14ac:dyDescent="0.3"/>
    <row r="1107" s="10" customFormat="1" x14ac:dyDescent="0.3"/>
    <row r="1108" s="10" customFormat="1" x14ac:dyDescent="0.3"/>
    <row r="1109" s="10" customFormat="1" x14ac:dyDescent="0.3"/>
    <row r="1110" s="10" customFormat="1" x14ac:dyDescent="0.3"/>
    <row r="1111" s="10" customFormat="1" x14ac:dyDescent="0.3"/>
    <row r="1112" s="10" customFormat="1" x14ac:dyDescent="0.3"/>
    <row r="1113" s="10" customFormat="1" x14ac:dyDescent="0.3"/>
    <row r="1114" s="10" customFormat="1" x14ac:dyDescent="0.3"/>
    <row r="1115" s="10" customFormat="1" x14ac:dyDescent="0.3"/>
    <row r="1116" s="10" customFormat="1" x14ac:dyDescent="0.3"/>
    <row r="1117" s="10" customFormat="1" x14ac:dyDescent="0.3"/>
    <row r="1118" s="10" customFormat="1" x14ac:dyDescent="0.3"/>
    <row r="1119" s="10" customFormat="1" x14ac:dyDescent="0.3"/>
    <row r="1120" s="10" customFormat="1" x14ac:dyDescent="0.3"/>
    <row r="1121" s="10" customFormat="1" x14ac:dyDescent="0.3"/>
    <row r="1122" s="10" customFormat="1" x14ac:dyDescent="0.3"/>
    <row r="1123" s="10" customFormat="1" x14ac:dyDescent="0.3"/>
    <row r="1124" s="10" customFormat="1" x14ac:dyDescent="0.3"/>
    <row r="1125" s="10" customFormat="1" x14ac:dyDescent="0.3"/>
    <row r="1126" s="10" customFormat="1" x14ac:dyDescent="0.3"/>
    <row r="1127" s="10" customFormat="1" x14ac:dyDescent="0.3"/>
    <row r="1128" s="10" customFormat="1" x14ac:dyDescent="0.3"/>
    <row r="1129" s="10" customFormat="1" x14ac:dyDescent="0.3"/>
    <row r="1130" s="10" customFormat="1" x14ac:dyDescent="0.3"/>
    <row r="1131" s="10" customFormat="1" x14ac:dyDescent="0.3"/>
    <row r="1132" s="10" customFormat="1" x14ac:dyDescent="0.3"/>
    <row r="1133" s="10" customFormat="1" x14ac:dyDescent="0.3"/>
    <row r="1134" s="10" customFormat="1" x14ac:dyDescent="0.3"/>
    <row r="1135" s="10" customFormat="1" x14ac:dyDescent="0.3"/>
    <row r="1136" s="10" customFormat="1" x14ac:dyDescent="0.3"/>
    <row r="1137" s="10" customFormat="1" x14ac:dyDescent="0.3"/>
    <row r="1138" s="10" customFormat="1" x14ac:dyDescent="0.3"/>
    <row r="1139" s="10" customFormat="1" x14ac:dyDescent="0.3"/>
    <row r="1140" s="10" customFormat="1" x14ac:dyDescent="0.3"/>
    <row r="1141" s="10" customFormat="1" x14ac:dyDescent="0.3"/>
    <row r="1142" s="10" customFormat="1" x14ac:dyDescent="0.3"/>
    <row r="1143" s="10" customFormat="1" x14ac:dyDescent="0.3"/>
    <row r="1144" s="10" customFormat="1" x14ac:dyDescent="0.3"/>
    <row r="1145" s="10" customFormat="1" x14ac:dyDescent="0.3"/>
    <row r="1146" s="10" customFormat="1" x14ac:dyDescent="0.3"/>
    <row r="1147" s="10" customFormat="1" x14ac:dyDescent="0.3"/>
    <row r="1148" s="10" customFormat="1" x14ac:dyDescent="0.3"/>
    <row r="1149" s="10" customFormat="1" x14ac:dyDescent="0.3"/>
    <row r="1150" s="10" customFormat="1" x14ac:dyDescent="0.3"/>
    <row r="1151" s="10" customFormat="1" x14ac:dyDescent="0.3"/>
    <row r="1152" s="10" customFormat="1" x14ac:dyDescent="0.3"/>
    <row r="1153" s="10" customFormat="1" x14ac:dyDescent="0.3"/>
    <row r="1154" s="10" customFormat="1" x14ac:dyDescent="0.3"/>
    <row r="1155" s="10" customFormat="1" x14ac:dyDescent="0.3"/>
    <row r="1156" s="10" customFormat="1" x14ac:dyDescent="0.3"/>
    <row r="1157" s="10" customFormat="1" x14ac:dyDescent="0.3"/>
    <row r="1158" s="10" customFormat="1" x14ac:dyDescent="0.3"/>
    <row r="1159" s="10" customFormat="1" x14ac:dyDescent="0.3"/>
    <row r="1160" s="10" customFormat="1" x14ac:dyDescent="0.3"/>
    <row r="1161" s="10" customFormat="1" x14ac:dyDescent="0.3"/>
    <row r="1162" s="10" customFormat="1" x14ac:dyDescent="0.3"/>
    <row r="1163" s="10" customFormat="1" x14ac:dyDescent="0.3"/>
    <row r="1164" s="10" customFormat="1" x14ac:dyDescent="0.3"/>
    <row r="1165" s="10" customFormat="1" x14ac:dyDescent="0.3"/>
    <row r="1166" s="10" customFormat="1" x14ac:dyDescent="0.3"/>
    <row r="1167" s="10" customFormat="1" x14ac:dyDescent="0.3"/>
    <row r="1168" s="10" customFormat="1" x14ac:dyDescent="0.3"/>
    <row r="1169" s="10" customFormat="1" x14ac:dyDescent="0.3"/>
    <row r="1170" s="10" customFormat="1" x14ac:dyDescent="0.3"/>
    <row r="1171" s="10" customFormat="1" x14ac:dyDescent="0.3"/>
    <row r="1172" s="10" customFormat="1" x14ac:dyDescent="0.3"/>
    <row r="1173" s="10" customFormat="1" x14ac:dyDescent="0.3"/>
    <row r="1174" s="10" customFormat="1" x14ac:dyDescent="0.3"/>
    <row r="1175" s="10" customFormat="1" x14ac:dyDescent="0.3"/>
    <row r="1176" s="10" customFormat="1" x14ac:dyDescent="0.3"/>
    <row r="1177" s="10" customFormat="1" x14ac:dyDescent="0.3"/>
    <row r="1178" s="10" customFormat="1" x14ac:dyDescent="0.3"/>
    <row r="1179" s="10" customFormat="1" x14ac:dyDescent="0.3"/>
    <row r="1180" s="10" customFormat="1" x14ac:dyDescent="0.3"/>
    <row r="1181" s="10" customFormat="1" x14ac:dyDescent="0.3"/>
    <row r="1182" s="10" customFormat="1" x14ac:dyDescent="0.3"/>
    <row r="1183" s="10" customFormat="1" x14ac:dyDescent="0.3"/>
    <row r="1184" s="10" customFormat="1" x14ac:dyDescent="0.3"/>
    <row r="1185" s="10" customFormat="1" x14ac:dyDescent="0.3"/>
    <row r="1186" s="10" customFormat="1" x14ac:dyDescent="0.3"/>
    <row r="1187" s="10" customFormat="1" x14ac:dyDescent="0.3"/>
    <row r="1188" s="10" customFormat="1" x14ac:dyDescent="0.3"/>
    <row r="1189" s="10" customFormat="1" x14ac:dyDescent="0.3"/>
    <row r="1190" s="10" customFormat="1" x14ac:dyDescent="0.3"/>
    <row r="1191" s="10" customFormat="1" x14ac:dyDescent="0.3"/>
    <row r="1192" s="10" customFormat="1" x14ac:dyDescent="0.3"/>
    <row r="1193" s="10" customFormat="1" x14ac:dyDescent="0.3"/>
    <row r="1194" s="10" customFormat="1" x14ac:dyDescent="0.3"/>
    <row r="1195" s="10" customFormat="1" x14ac:dyDescent="0.3"/>
    <row r="1196" s="10" customFormat="1" x14ac:dyDescent="0.3"/>
    <row r="1197" s="10" customFormat="1" x14ac:dyDescent="0.3"/>
    <row r="1198" s="10" customFormat="1" x14ac:dyDescent="0.3"/>
    <row r="1199" s="10" customFormat="1" x14ac:dyDescent="0.3"/>
    <row r="1200" s="10" customFormat="1" x14ac:dyDescent="0.3"/>
    <row r="1201" s="10" customFormat="1" x14ac:dyDescent="0.3"/>
    <row r="1202" s="10" customFormat="1" x14ac:dyDescent="0.3"/>
    <row r="1203" s="10" customFormat="1" x14ac:dyDescent="0.3"/>
    <row r="1204" s="10" customFormat="1" x14ac:dyDescent="0.3"/>
    <row r="1205" s="10" customFormat="1" x14ac:dyDescent="0.3"/>
    <row r="1206" s="10" customFormat="1" x14ac:dyDescent="0.3"/>
    <row r="1207" s="10" customFormat="1" x14ac:dyDescent="0.3"/>
    <row r="1208" s="10" customFormat="1" x14ac:dyDescent="0.3"/>
    <row r="1209" s="10" customFormat="1" x14ac:dyDescent="0.3"/>
    <row r="1210" s="10" customFormat="1" x14ac:dyDescent="0.3"/>
    <row r="1211" s="10" customFormat="1" x14ac:dyDescent="0.3"/>
    <row r="1212" s="10" customFormat="1" x14ac:dyDescent="0.3"/>
    <row r="1213" s="10" customFormat="1" x14ac:dyDescent="0.3"/>
    <row r="1214" s="10" customFormat="1" x14ac:dyDescent="0.3"/>
    <row r="1215" s="10" customFormat="1" x14ac:dyDescent="0.3"/>
    <row r="1216" s="10" customFormat="1" x14ac:dyDescent="0.3"/>
    <row r="1217" s="10" customFormat="1" x14ac:dyDescent="0.3"/>
    <row r="1218" s="10" customFormat="1" x14ac:dyDescent="0.3"/>
    <row r="1219" s="10" customFormat="1" x14ac:dyDescent="0.3"/>
    <row r="1220" s="10" customFormat="1" x14ac:dyDescent="0.3"/>
    <row r="1221" s="10" customFormat="1" x14ac:dyDescent="0.3"/>
    <row r="1222" s="10" customFormat="1" x14ac:dyDescent="0.3"/>
    <row r="1223" s="10" customFormat="1" x14ac:dyDescent="0.3"/>
    <row r="1224" s="10" customFormat="1" x14ac:dyDescent="0.3"/>
    <row r="1225" s="10" customFormat="1" x14ac:dyDescent="0.3"/>
    <row r="1226" s="10" customFormat="1" x14ac:dyDescent="0.3"/>
    <row r="1227" s="10" customFormat="1" x14ac:dyDescent="0.3"/>
    <row r="1228" s="10" customFormat="1" x14ac:dyDescent="0.3"/>
    <row r="1229" s="10" customFormat="1" x14ac:dyDescent="0.3"/>
    <row r="1230" s="10" customFormat="1" x14ac:dyDescent="0.3"/>
    <row r="1231" s="10" customFormat="1" x14ac:dyDescent="0.3"/>
    <row r="1232" s="10" customFormat="1" x14ac:dyDescent="0.3"/>
    <row r="1233" s="10" customFormat="1" x14ac:dyDescent="0.3"/>
    <row r="1234" s="10" customFormat="1" x14ac:dyDescent="0.3"/>
    <row r="1235" s="10" customFormat="1" x14ac:dyDescent="0.3"/>
    <row r="1236" s="10" customFormat="1" x14ac:dyDescent="0.3"/>
    <row r="1237" s="10" customFormat="1" x14ac:dyDescent="0.3"/>
    <row r="1238" s="10" customFormat="1" x14ac:dyDescent="0.3"/>
    <row r="1239" s="10" customFormat="1" x14ac:dyDescent="0.3"/>
    <row r="1240" s="10" customFormat="1" x14ac:dyDescent="0.3"/>
    <row r="1241" s="10" customFormat="1" x14ac:dyDescent="0.3"/>
    <row r="1242" s="10" customFormat="1" x14ac:dyDescent="0.3"/>
    <row r="1243" s="10" customFormat="1" x14ac:dyDescent="0.3"/>
    <row r="1244" s="10" customFormat="1" x14ac:dyDescent="0.3"/>
    <row r="1245" s="10" customFormat="1" x14ac:dyDescent="0.3"/>
    <row r="1246" s="10" customFormat="1" x14ac:dyDescent="0.3"/>
    <row r="1247" s="10" customFormat="1" x14ac:dyDescent="0.3"/>
    <row r="1248" s="10" customFormat="1" x14ac:dyDescent="0.3"/>
    <row r="1249" s="10" customFormat="1" x14ac:dyDescent="0.3"/>
    <row r="1250" s="10" customFormat="1" x14ac:dyDescent="0.3"/>
    <row r="1251" s="10" customFormat="1" x14ac:dyDescent="0.3"/>
    <row r="1252" s="10" customFormat="1" x14ac:dyDescent="0.3"/>
    <row r="1253" s="10" customFormat="1" x14ac:dyDescent="0.3"/>
    <row r="1254" s="10" customFormat="1" x14ac:dyDescent="0.3"/>
    <row r="1255" s="10" customFormat="1" x14ac:dyDescent="0.3"/>
    <row r="1256" s="10" customFormat="1" x14ac:dyDescent="0.3"/>
    <row r="1257" s="10" customFormat="1" x14ac:dyDescent="0.3"/>
    <row r="1258" s="10" customFormat="1" x14ac:dyDescent="0.3"/>
    <row r="1259" s="10" customFormat="1" x14ac:dyDescent="0.3"/>
    <row r="1260" s="10" customFormat="1" x14ac:dyDescent="0.3"/>
    <row r="1261" s="10" customFormat="1" x14ac:dyDescent="0.3"/>
    <row r="1262" s="10" customFormat="1" x14ac:dyDescent="0.3"/>
    <row r="1263" s="10" customFormat="1" x14ac:dyDescent="0.3"/>
    <row r="1264" s="10" customFormat="1" x14ac:dyDescent="0.3"/>
    <row r="1265" s="10" customFormat="1" x14ac:dyDescent="0.3"/>
    <row r="1266" s="10" customFormat="1" x14ac:dyDescent="0.3"/>
    <row r="1267" s="10" customFormat="1" x14ac:dyDescent="0.3"/>
    <row r="1268" s="10" customFormat="1" x14ac:dyDescent="0.3"/>
    <row r="1269" s="10" customFormat="1" x14ac:dyDescent="0.3"/>
    <row r="1270" s="10" customFormat="1" x14ac:dyDescent="0.3"/>
    <row r="1271" s="10" customFormat="1" x14ac:dyDescent="0.3"/>
    <row r="1272" s="10" customFormat="1" x14ac:dyDescent="0.3"/>
    <row r="1273" s="10" customFormat="1" x14ac:dyDescent="0.3"/>
    <row r="1274" s="10" customFormat="1" x14ac:dyDescent="0.3"/>
    <row r="1275" s="10" customFormat="1" x14ac:dyDescent="0.3"/>
    <row r="1276" s="10" customFormat="1" x14ac:dyDescent="0.3"/>
    <row r="1277" s="10" customFormat="1" x14ac:dyDescent="0.3"/>
    <row r="1278" s="10" customFormat="1" x14ac:dyDescent="0.3"/>
    <row r="1279" s="10" customFormat="1" x14ac:dyDescent="0.3"/>
    <row r="1280" s="10" customFormat="1" x14ac:dyDescent="0.3"/>
    <row r="1281" s="10" customFormat="1" x14ac:dyDescent="0.3"/>
    <row r="1282" s="10" customFormat="1" x14ac:dyDescent="0.3"/>
    <row r="1283" s="10" customFormat="1" x14ac:dyDescent="0.3"/>
    <row r="1284" s="10" customFormat="1" x14ac:dyDescent="0.3"/>
    <row r="1285" s="10" customFormat="1" x14ac:dyDescent="0.3"/>
    <row r="1286" s="10" customFormat="1" x14ac:dyDescent="0.3"/>
    <row r="1287" s="10" customFormat="1" x14ac:dyDescent="0.3"/>
    <row r="1288" s="10" customFormat="1" x14ac:dyDescent="0.3"/>
    <row r="1289" s="10" customFormat="1" x14ac:dyDescent="0.3"/>
    <row r="1290" s="10" customFormat="1" x14ac:dyDescent="0.3"/>
    <row r="1291" s="10" customFormat="1" x14ac:dyDescent="0.3"/>
    <row r="1292" s="10" customFormat="1" x14ac:dyDescent="0.3"/>
    <row r="1293" s="10" customFormat="1" x14ac:dyDescent="0.3"/>
    <row r="1294" s="10" customFormat="1" x14ac:dyDescent="0.3"/>
    <row r="1295" s="10" customFormat="1" x14ac:dyDescent="0.3"/>
    <row r="1296" s="10" customFormat="1" x14ac:dyDescent="0.3"/>
    <row r="1297" s="10" customFormat="1" x14ac:dyDescent="0.3"/>
    <row r="1298" s="10" customFormat="1" x14ac:dyDescent="0.3"/>
    <row r="1299" s="10" customFormat="1" x14ac:dyDescent="0.3"/>
    <row r="1300" s="10" customFormat="1" x14ac:dyDescent="0.3"/>
    <row r="1301" s="10" customFormat="1" x14ac:dyDescent="0.3"/>
    <row r="1302" s="10" customFormat="1" x14ac:dyDescent="0.3"/>
    <row r="1303" s="10" customFormat="1" x14ac:dyDescent="0.3"/>
    <row r="1304" s="10" customFormat="1" x14ac:dyDescent="0.3"/>
    <row r="1305" s="10" customFormat="1" x14ac:dyDescent="0.3"/>
    <row r="1306" s="10" customFormat="1" x14ac:dyDescent="0.3"/>
    <row r="1307" s="10" customFormat="1" x14ac:dyDescent="0.3"/>
    <row r="1308" s="10" customFormat="1" x14ac:dyDescent="0.3"/>
    <row r="1309" s="10" customFormat="1" x14ac:dyDescent="0.3"/>
    <row r="1310" s="10" customFormat="1" x14ac:dyDescent="0.3"/>
    <row r="1311" s="10" customFormat="1" x14ac:dyDescent="0.3"/>
    <row r="1312" s="10" customFormat="1" x14ac:dyDescent="0.3"/>
    <row r="1313" s="10" customFormat="1" x14ac:dyDescent="0.3"/>
    <row r="1314" s="10" customFormat="1" x14ac:dyDescent="0.3"/>
    <row r="1315" s="10" customFormat="1" x14ac:dyDescent="0.3"/>
    <row r="1316" s="10" customFormat="1" x14ac:dyDescent="0.3"/>
    <row r="1317" s="10" customFormat="1" x14ac:dyDescent="0.3"/>
    <row r="1318" s="10" customFormat="1" x14ac:dyDescent="0.3"/>
    <row r="1319" s="10" customFormat="1" x14ac:dyDescent="0.3"/>
    <row r="1320" s="10" customFormat="1" x14ac:dyDescent="0.3"/>
    <row r="1321" s="10" customFormat="1" x14ac:dyDescent="0.3"/>
    <row r="1322" s="10" customFormat="1" x14ac:dyDescent="0.3"/>
    <row r="1323" s="10" customFormat="1" x14ac:dyDescent="0.3"/>
    <row r="1324" s="10" customFormat="1" x14ac:dyDescent="0.3"/>
    <row r="1325" s="10" customFormat="1" x14ac:dyDescent="0.3"/>
    <row r="1326" s="10" customFormat="1" x14ac:dyDescent="0.3"/>
    <row r="1327" s="10" customFormat="1" x14ac:dyDescent="0.3"/>
    <row r="1328" s="10" customFormat="1" x14ac:dyDescent="0.3"/>
    <row r="1329" s="10" customFormat="1" x14ac:dyDescent="0.3"/>
    <row r="1330" s="10" customFormat="1" x14ac:dyDescent="0.3"/>
    <row r="1331" s="10" customFormat="1" x14ac:dyDescent="0.3"/>
    <row r="1332" s="10" customFormat="1" x14ac:dyDescent="0.3"/>
    <row r="1333" s="10" customFormat="1" x14ac:dyDescent="0.3"/>
    <row r="1334" s="10" customFormat="1" x14ac:dyDescent="0.3"/>
    <row r="1335" s="10" customFormat="1" x14ac:dyDescent="0.3"/>
    <row r="1336" s="10" customFormat="1" x14ac:dyDescent="0.3"/>
    <row r="1337" s="10" customFormat="1" x14ac:dyDescent="0.3"/>
    <row r="1338" s="10" customFormat="1" x14ac:dyDescent="0.3"/>
    <row r="1339" s="10" customFormat="1" x14ac:dyDescent="0.3"/>
    <row r="1340" s="10" customFormat="1" x14ac:dyDescent="0.3"/>
    <row r="1341" s="10" customFormat="1" x14ac:dyDescent="0.3"/>
    <row r="1342" s="10" customFormat="1" x14ac:dyDescent="0.3"/>
    <row r="1343" s="10" customFormat="1" x14ac:dyDescent="0.3"/>
    <row r="1344" s="10" customFormat="1" x14ac:dyDescent="0.3"/>
    <row r="1345" s="10" customFormat="1" x14ac:dyDescent="0.3"/>
    <row r="1346" s="10" customFormat="1" x14ac:dyDescent="0.3"/>
    <row r="1347" s="10" customFormat="1" x14ac:dyDescent="0.3"/>
    <row r="1348" s="10" customFormat="1" x14ac:dyDescent="0.3"/>
    <row r="1349" s="10" customFormat="1" x14ac:dyDescent="0.3"/>
    <row r="1350" s="10" customFormat="1" x14ac:dyDescent="0.3"/>
    <row r="1351" s="10" customFormat="1" x14ac:dyDescent="0.3"/>
    <row r="1352" s="10" customFormat="1" x14ac:dyDescent="0.3"/>
    <row r="1353" s="10" customFormat="1" x14ac:dyDescent="0.3"/>
    <row r="1354" s="10" customFormat="1" x14ac:dyDescent="0.3"/>
    <row r="1355" s="10" customFormat="1" x14ac:dyDescent="0.3"/>
    <row r="1356" s="10" customFormat="1" x14ac:dyDescent="0.3"/>
    <row r="1357" s="10" customFormat="1" x14ac:dyDescent="0.3"/>
    <row r="1358" s="10" customFormat="1" x14ac:dyDescent="0.3"/>
    <row r="1359" s="10" customFormat="1" x14ac:dyDescent="0.3"/>
    <row r="1360" s="10" customFormat="1" x14ac:dyDescent="0.3"/>
    <row r="1361" s="10" customFormat="1" x14ac:dyDescent="0.3"/>
    <row r="1362" s="10" customFormat="1" x14ac:dyDescent="0.3"/>
    <row r="1363" s="10" customFormat="1" x14ac:dyDescent="0.3"/>
    <row r="1364" s="10" customFormat="1" x14ac:dyDescent="0.3"/>
    <row r="1365" s="10" customFormat="1" x14ac:dyDescent="0.3"/>
    <row r="1366" s="10" customFormat="1" x14ac:dyDescent="0.3"/>
    <row r="1367" s="10" customFormat="1" x14ac:dyDescent="0.3"/>
    <row r="1368" s="10" customFormat="1" x14ac:dyDescent="0.3"/>
    <row r="1369" s="10" customFormat="1" x14ac:dyDescent="0.3"/>
    <row r="1370" s="10" customFormat="1" x14ac:dyDescent="0.3"/>
    <row r="1371" s="10" customFormat="1" x14ac:dyDescent="0.3"/>
    <row r="1372" s="10" customFormat="1" x14ac:dyDescent="0.3"/>
    <row r="1373" s="10" customFormat="1" x14ac:dyDescent="0.3"/>
    <row r="1374" s="10" customFormat="1" x14ac:dyDescent="0.3"/>
    <row r="1375" s="10" customFormat="1" x14ac:dyDescent="0.3"/>
    <row r="1376" s="10" customFormat="1" x14ac:dyDescent="0.3"/>
    <row r="1377" s="10" customFormat="1" x14ac:dyDescent="0.3"/>
    <row r="1378" s="10" customFormat="1" x14ac:dyDescent="0.3"/>
    <row r="1379" s="10" customFormat="1" x14ac:dyDescent="0.3"/>
    <row r="1380" s="10" customFormat="1" x14ac:dyDescent="0.3"/>
    <row r="1381" s="10" customFormat="1" x14ac:dyDescent="0.3"/>
    <row r="1382" s="10" customFormat="1" x14ac:dyDescent="0.3"/>
    <row r="1383" s="10" customFormat="1" x14ac:dyDescent="0.3"/>
    <row r="1384" s="10" customFormat="1" x14ac:dyDescent="0.3"/>
    <row r="1385" s="10" customFormat="1" x14ac:dyDescent="0.3"/>
    <row r="1386" s="10" customFormat="1" x14ac:dyDescent="0.3"/>
    <row r="1387" s="10" customFormat="1" x14ac:dyDescent="0.3"/>
    <row r="1388" s="10" customFormat="1" x14ac:dyDescent="0.3"/>
    <row r="1389" s="10" customFormat="1" x14ac:dyDescent="0.3"/>
    <row r="1390" s="10" customFormat="1" x14ac:dyDescent="0.3"/>
    <row r="1391" s="10" customFormat="1" x14ac:dyDescent="0.3"/>
    <row r="1392" s="10" customFormat="1" x14ac:dyDescent="0.3"/>
    <row r="1393" s="10" customFormat="1" x14ac:dyDescent="0.3"/>
    <row r="1394" s="10" customFormat="1" x14ac:dyDescent="0.3"/>
    <row r="1395" s="10" customFormat="1" x14ac:dyDescent="0.3"/>
    <row r="1396" s="10" customFormat="1" x14ac:dyDescent="0.3"/>
    <row r="1397" s="10" customFormat="1" x14ac:dyDescent="0.3"/>
    <row r="1398" s="10" customFormat="1" x14ac:dyDescent="0.3"/>
    <row r="1399" s="10" customFormat="1" x14ac:dyDescent="0.3"/>
    <row r="1400" s="10" customFormat="1" x14ac:dyDescent="0.3"/>
    <row r="1401" s="10" customFormat="1" x14ac:dyDescent="0.3"/>
    <row r="1402" s="10" customFormat="1" x14ac:dyDescent="0.3"/>
    <row r="1403" s="10" customFormat="1" x14ac:dyDescent="0.3"/>
    <row r="1404" s="10" customFormat="1" x14ac:dyDescent="0.3"/>
    <row r="1405" s="10" customFormat="1" x14ac:dyDescent="0.3"/>
    <row r="1406" s="10" customFormat="1" x14ac:dyDescent="0.3"/>
    <row r="1407" s="10" customFormat="1" x14ac:dyDescent="0.3"/>
    <row r="1408" s="10" customFormat="1" x14ac:dyDescent="0.3"/>
    <row r="1409" s="10" customFormat="1" x14ac:dyDescent="0.3"/>
    <row r="1410" s="10" customFormat="1" x14ac:dyDescent="0.3"/>
    <row r="1411" s="10" customFormat="1" x14ac:dyDescent="0.3"/>
    <row r="1412" s="10" customFormat="1" x14ac:dyDescent="0.3"/>
    <row r="1413" s="10" customFormat="1" x14ac:dyDescent="0.3"/>
    <row r="1414" s="10" customFormat="1" x14ac:dyDescent="0.3"/>
    <row r="1415" s="10" customFormat="1" x14ac:dyDescent="0.3"/>
    <row r="1416" s="10" customFormat="1" x14ac:dyDescent="0.3"/>
    <row r="1417" s="10" customFormat="1" x14ac:dyDescent="0.3"/>
    <row r="1418" s="10" customFormat="1" x14ac:dyDescent="0.3"/>
    <row r="1419" s="10" customFormat="1" x14ac:dyDescent="0.3"/>
    <row r="1420" s="10" customFormat="1" x14ac:dyDescent="0.3"/>
    <row r="1421" s="10" customFormat="1" x14ac:dyDescent="0.3"/>
    <row r="1422" s="10" customFormat="1" x14ac:dyDescent="0.3"/>
    <row r="1423" s="10" customFormat="1" x14ac:dyDescent="0.3"/>
    <row r="1424" s="10" customFormat="1" x14ac:dyDescent="0.3"/>
    <row r="1425" s="10" customFormat="1" x14ac:dyDescent="0.3"/>
    <row r="1426" s="10" customFormat="1" x14ac:dyDescent="0.3"/>
    <row r="1427" s="10" customFormat="1" x14ac:dyDescent="0.3"/>
    <row r="1428" s="10" customFormat="1" x14ac:dyDescent="0.3"/>
    <row r="1429" s="10" customFormat="1" x14ac:dyDescent="0.3"/>
    <row r="1430" s="10" customFormat="1" x14ac:dyDescent="0.3"/>
    <row r="1431" s="10" customFormat="1" x14ac:dyDescent="0.3"/>
    <row r="1432" s="10" customFormat="1" x14ac:dyDescent="0.3"/>
    <row r="1433" s="10" customFormat="1" x14ac:dyDescent="0.3"/>
    <row r="1434" s="10" customFormat="1" x14ac:dyDescent="0.3"/>
    <row r="1435" s="10" customFormat="1" x14ac:dyDescent="0.3"/>
    <row r="1436" s="10" customFormat="1" x14ac:dyDescent="0.3"/>
    <row r="1437" s="10" customFormat="1" x14ac:dyDescent="0.3"/>
    <row r="1438" s="10" customFormat="1" x14ac:dyDescent="0.3"/>
    <row r="1439" s="10" customFormat="1" x14ac:dyDescent="0.3"/>
    <row r="1440" s="10" customFormat="1" x14ac:dyDescent="0.3"/>
    <row r="1441" s="10" customFormat="1" x14ac:dyDescent="0.3"/>
    <row r="1442" s="10" customFormat="1" x14ac:dyDescent="0.3"/>
    <row r="1443" s="10" customFormat="1" x14ac:dyDescent="0.3"/>
    <row r="1444" s="10" customFormat="1" x14ac:dyDescent="0.3"/>
    <row r="1445" s="10" customFormat="1" x14ac:dyDescent="0.3"/>
    <row r="1446" s="10" customFormat="1" x14ac:dyDescent="0.3"/>
    <row r="1447" s="10" customFormat="1" x14ac:dyDescent="0.3"/>
    <row r="1448" s="10" customFormat="1" x14ac:dyDescent="0.3"/>
    <row r="1449" s="10" customFormat="1" x14ac:dyDescent="0.3"/>
    <row r="1450" s="10" customFormat="1" x14ac:dyDescent="0.3"/>
    <row r="1451" s="10" customFormat="1" x14ac:dyDescent="0.3"/>
    <row r="1452" s="10" customFormat="1" x14ac:dyDescent="0.3"/>
    <row r="1453" s="10" customFormat="1" x14ac:dyDescent="0.3"/>
    <row r="1454" s="10" customFormat="1" x14ac:dyDescent="0.3"/>
    <row r="1455" s="10" customFormat="1" x14ac:dyDescent="0.3"/>
    <row r="1456" s="10" customFormat="1" x14ac:dyDescent="0.3"/>
    <row r="1457" s="10" customFormat="1" x14ac:dyDescent="0.3"/>
    <row r="1458" s="10" customFormat="1" x14ac:dyDescent="0.3"/>
    <row r="1459" s="10" customFormat="1" x14ac:dyDescent="0.3"/>
    <row r="1460" s="10" customFormat="1" x14ac:dyDescent="0.3"/>
    <row r="1461" s="10" customFormat="1" x14ac:dyDescent="0.3"/>
    <row r="1462" s="10" customFormat="1" x14ac:dyDescent="0.3"/>
    <row r="1463" s="10" customFormat="1" x14ac:dyDescent="0.3"/>
    <row r="1464" s="10" customFormat="1" x14ac:dyDescent="0.3"/>
    <row r="1465" s="10" customFormat="1" x14ac:dyDescent="0.3"/>
    <row r="1466" s="10" customFormat="1" x14ac:dyDescent="0.3"/>
    <row r="1467" s="10" customFormat="1" x14ac:dyDescent="0.3"/>
    <row r="1468" s="10" customFormat="1" x14ac:dyDescent="0.3"/>
    <row r="1469" s="10" customFormat="1" x14ac:dyDescent="0.3"/>
    <row r="1470" s="10" customFormat="1" x14ac:dyDescent="0.3"/>
    <row r="1471" s="10" customFormat="1" x14ac:dyDescent="0.3"/>
    <row r="1472" s="10" customFormat="1" x14ac:dyDescent="0.3"/>
    <row r="1473" s="10" customFormat="1" x14ac:dyDescent="0.3"/>
    <row r="1474" s="10" customFormat="1" x14ac:dyDescent="0.3"/>
    <row r="1475" s="10" customFormat="1" x14ac:dyDescent="0.3"/>
    <row r="1476" s="10" customFormat="1" x14ac:dyDescent="0.3"/>
    <row r="1477" s="10" customFormat="1" x14ac:dyDescent="0.3"/>
    <row r="1478" s="10" customFormat="1" x14ac:dyDescent="0.3"/>
    <row r="1479" s="10" customFormat="1" x14ac:dyDescent="0.3"/>
    <row r="1480" s="10" customFormat="1" x14ac:dyDescent="0.3"/>
    <row r="1481" s="10" customFormat="1" x14ac:dyDescent="0.3"/>
    <row r="1482" s="10" customFormat="1" x14ac:dyDescent="0.3"/>
    <row r="1483" s="10" customFormat="1" x14ac:dyDescent="0.3"/>
    <row r="1484" s="10" customFormat="1" x14ac:dyDescent="0.3"/>
    <row r="1485" s="10" customFormat="1" x14ac:dyDescent="0.3"/>
    <row r="1486" s="10" customFormat="1" x14ac:dyDescent="0.3"/>
    <row r="1487" s="10" customFormat="1" x14ac:dyDescent="0.3"/>
    <row r="1488" s="10" customFormat="1" x14ac:dyDescent="0.3"/>
    <row r="1489" s="10" customFormat="1" x14ac:dyDescent="0.3"/>
    <row r="1490" s="10" customFormat="1" x14ac:dyDescent="0.3"/>
    <row r="1491" s="10" customFormat="1" x14ac:dyDescent="0.3"/>
    <row r="1492" s="10" customFormat="1" x14ac:dyDescent="0.3"/>
    <row r="1493" s="10" customFormat="1" x14ac:dyDescent="0.3"/>
    <row r="1494" s="10" customFormat="1" x14ac:dyDescent="0.3"/>
    <row r="1495" s="10" customFormat="1" x14ac:dyDescent="0.3"/>
    <row r="1496" s="10" customFormat="1" x14ac:dyDescent="0.3"/>
    <row r="1497" s="10" customFormat="1" x14ac:dyDescent="0.3"/>
    <row r="1498" s="10" customFormat="1" x14ac:dyDescent="0.3"/>
    <row r="1499" s="10" customFormat="1" x14ac:dyDescent="0.3"/>
    <row r="1500" s="10" customFormat="1" x14ac:dyDescent="0.3"/>
    <row r="1501" s="10" customFormat="1" x14ac:dyDescent="0.3"/>
    <row r="1502" s="10" customFormat="1" x14ac:dyDescent="0.3"/>
    <row r="1503" s="10" customFormat="1" x14ac:dyDescent="0.3"/>
    <row r="1504" s="10" customFormat="1" x14ac:dyDescent="0.3"/>
    <row r="1505" s="10" customFormat="1" x14ac:dyDescent="0.3"/>
    <row r="1506" s="10" customFormat="1" x14ac:dyDescent="0.3"/>
    <row r="1507" s="10" customFormat="1" x14ac:dyDescent="0.3"/>
    <row r="1508" s="10" customFormat="1" x14ac:dyDescent="0.3"/>
    <row r="1509" s="10" customFormat="1" x14ac:dyDescent="0.3"/>
    <row r="1510" s="10" customFormat="1" x14ac:dyDescent="0.3"/>
  </sheetData>
  <sheetProtection algorithmName="SHA-512" hashValue="9f55i1vQDI6Ko5+vbUvmifw+B69ia+E4nXctBHZTxB7cGIpanCCZF2unAJH8omUfQrXGMqIkKZW2vKFZVAMjdQ==" saltValue="NEMrhmH9jT6vUJP1OIndVg==" spinCount="100000" sheet="1" selectLockedCells="1"/>
  <mergeCells count="746">
    <mergeCell ref="B968:E968"/>
    <mergeCell ref="D969:E969"/>
    <mergeCell ref="B970:H970"/>
    <mergeCell ref="B972:E972"/>
    <mergeCell ref="D973:E973"/>
    <mergeCell ref="B974:H974"/>
    <mergeCell ref="B992:E992"/>
    <mergeCell ref="D993:E993"/>
    <mergeCell ref="B994:H994"/>
    <mergeCell ref="D989:E989"/>
    <mergeCell ref="B990:H990"/>
    <mergeCell ref="B982:E982"/>
    <mergeCell ref="D983:E983"/>
    <mergeCell ref="B986:C986"/>
    <mergeCell ref="D986:G986"/>
    <mergeCell ref="B942:H942"/>
    <mergeCell ref="B944:E944"/>
    <mergeCell ref="D945:E945"/>
    <mergeCell ref="B946:H946"/>
    <mergeCell ref="B948:E948"/>
    <mergeCell ref="D949:E949"/>
    <mergeCell ref="B950:H950"/>
    <mergeCell ref="B952:E952"/>
    <mergeCell ref="D953:E953"/>
    <mergeCell ref="B966:H966"/>
    <mergeCell ref="B976:E976"/>
    <mergeCell ref="D977:E977"/>
    <mergeCell ref="B978:H978"/>
    <mergeCell ref="B928:H928"/>
    <mergeCell ref="B930:E930"/>
    <mergeCell ref="D931:E931"/>
    <mergeCell ref="B932:H932"/>
    <mergeCell ref="B936:E936"/>
    <mergeCell ref="D937:E937"/>
    <mergeCell ref="B938:H938"/>
    <mergeCell ref="B940:E940"/>
    <mergeCell ref="D941:E941"/>
    <mergeCell ref="B934:C934"/>
    <mergeCell ref="D934:G934"/>
    <mergeCell ref="B954:H954"/>
    <mergeCell ref="B956:E956"/>
    <mergeCell ref="D957:E957"/>
    <mergeCell ref="B958:H958"/>
    <mergeCell ref="B960:E960"/>
    <mergeCell ref="D961:E961"/>
    <mergeCell ref="B962:H962"/>
    <mergeCell ref="B964:E964"/>
    <mergeCell ref="D965:E965"/>
    <mergeCell ref="B916:H916"/>
    <mergeCell ref="B918:E918"/>
    <mergeCell ref="D919:E919"/>
    <mergeCell ref="B920:H920"/>
    <mergeCell ref="B922:E922"/>
    <mergeCell ref="D923:E923"/>
    <mergeCell ref="B924:H924"/>
    <mergeCell ref="B926:E926"/>
    <mergeCell ref="D927:E927"/>
    <mergeCell ref="B902:H902"/>
    <mergeCell ref="B906:E906"/>
    <mergeCell ref="D907:E907"/>
    <mergeCell ref="B908:H908"/>
    <mergeCell ref="B910:E910"/>
    <mergeCell ref="D911:E911"/>
    <mergeCell ref="B912:H912"/>
    <mergeCell ref="B914:E914"/>
    <mergeCell ref="D915:E915"/>
    <mergeCell ref="B904:C904"/>
    <mergeCell ref="D904:G904"/>
    <mergeCell ref="B890:H890"/>
    <mergeCell ref="B892:E892"/>
    <mergeCell ref="D893:E893"/>
    <mergeCell ref="B894:H894"/>
    <mergeCell ref="B896:E896"/>
    <mergeCell ref="D897:E897"/>
    <mergeCell ref="B898:H898"/>
    <mergeCell ref="B900:E900"/>
    <mergeCell ref="D901:E901"/>
    <mergeCell ref="B878:H878"/>
    <mergeCell ref="B880:E880"/>
    <mergeCell ref="D881:E881"/>
    <mergeCell ref="B882:H882"/>
    <mergeCell ref="B884:E884"/>
    <mergeCell ref="D885:E885"/>
    <mergeCell ref="B886:H886"/>
    <mergeCell ref="B888:E888"/>
    <mergeCell ref="D889:E889"/>
    <mergeCell ref="B866:H866"/>
    <mergeCell ref="B868:E868"/>
    <mergeCell ref="D869:E869"/>
    <mergeCell ref="B870:H870"/>
    <mergeCell ref="B872:E872"/>
    <mergeCell ref="D873:E873"/>
    <mergeCell ref="B874:H874"/>
    <mergeCell ref="B876:E876"/>
    <mergeCell ref="D877:E877"/>
    <mergeCell ref="B854:H854"/>
    <mergeCell ref="B856:E856"/>
    <mergeCell ref="D857:E857"/>
    <mergeCell ref="B858:H858"/>
    <mergeCell ref="B860:E860"/>
    <mergeCell ref="D861:E861"/>
    <mergeCell ref="B862:H862"/>
    <mergeCell ref="B864:E864"/>
    <mergeCell ref="D865:E865"/>
    <mergeCell ref="B842:H842"/>
    <mergeCell ref="B844:E844"/>
    <mergeCell ref="D845:E845"/>
    <mergeCell ref="B846:H846"/>
    <mergeCell ref="B848:E848"/>
    <mergeCell ref="D849:E849"/>
    <mergeCell ref="B850:H850"/>
    <mergeCell ref="B852:E852"/>
    <mergeCell ref="D853:E853"/>
    <mergeCell ref="B830:H830"/>
    <mergeCell ref="B832:E832"/>
    <mergeCell ref="D833:E833"/>
    <mergeCell ref="B834:H834"/>
    <mergeCell ref="B836:E836"/>
    <mergeCell ref="D837:E837"/>
    <mergeCell ref="B838:H838"/>
    <mergeCell ref="B840:E840"/>
    <mergeCell ref="D841:E841"/>
    <mergeCell ref="D811:E811"/>
    <mergeCell ref="B812:H812"/>
    <mergeCell ref="B814:E814"/>
    <mergeCell ref="B826:C826"/>
    <mergeCell ref="D826:G826"/>
    <mergeCell ref="B828:E828"/>
    <mergeCell ref="D829:E829"/>
    <mergeCell ref="D815:E815"/>
    <mergeCell ref="B816:H816"/>
    <mergeCell ref="B818:E818"/>
    <mergeCell ref="D819:E819"/>
    <mergeCell ref="B820:H820"/>
    <mergeCell ref="B822:E822"/>
    <mergeCell ref="D823:E823"/>
    <mergeCell ref="B824:H824"/>
    <mergeCell ref="D799:E799"/>
    <mergeCell ref="B800:H800"/>
    <mergeCell ref="B802:E802"/>
    <mergeCell ref="D803:E803"/>
    <mergeCell ref="B804:H804"/>
    <mergeCell ref="B806:E806"/>
    <mergeCell ref="D807:E807"/>
    <mergeCell ref="B808:H808"/>
    <mergeCell ref="B810:E810"/>
    <mergeCell ref="D787:E787"/>
    <mergeCell ref="B788:H788"/>
    <mergeCell ref="B790:E790"/>
    <mergeCell ref="D791:E791"/>
    <mergeCell ref="B792:H792"/>
    <mergeCell ref="B794:E794"/>
    <mergeCell ref="D795:E795"/>
    <mergeCell ref="B796:H796"/>
    <mergeCell ref="B798:E798"/>
    <mergeCell ref="D775:E775"/>
    <mergeCell ref="B776:H776"/>
    <mergeCell ref="B778:E778"/>
    <mergeCell ref="D779:E779"/>
    <mergeCell ref="B780:H780"/>
    <mergeCell ref="B782:E782"/>
    <mergeCell ref="D783:E783"/>
    <mergeCell ref="B784:H784"/>
    <mergeCell ref="B786:E786"/>
    <mergeCell ref="B2:H2"/>
    <mergeCell ref="B4:H4"/>
    <mergeCell ref="B31:E32"/>
    <mergeCell ref="B33:G33"/>
    <mergeCell ref="F15:G16"/>
    <mergeCell ref="B15:D16"/>
    <mergeCell ref="B17:D17"/>
    <mergeCell ref="B18:D18"/>
    <mergeCell ref="B19:D19"/>
    <mergeCell ref="B21:D21"/>
    <mergeCell ref="B22:D22"/>
    <mergeCell ref="B23:D23"/>
    <mergeCell ref="B24:D24"/>
    <mergeCell ref="B25:D25"/>
    <mergeCell ref="B26:D26"/>
    <mergeCell ref="F29:G29"/>
    <mergeCell ref="B6:H13"/>
    <mergeCell ref="F17:G28"/>
    <mergeCell ref="B20:D20"/>
    <mergeCell ref="B27:D27"/>
    <mergeCell ref="B28:D28"/>
    <mergeCell ref="F44:G44"/>
    <mergeCell ref="B86:C86"/>
    <mergeCell ref="D86:G86"/>
    <mergeCell ref="B64:E64"/>
    <mergeCell ref="D65:E65"/>
    <mergeCell ref="B58:C58"/>
    <mergeCell ref="B60:E60"/>
    <mergeCell ref="D61:E61"/>
    <mergeCell ref="B49:H49"/>
    <mergeCell ref="C51:E54"/>
    <mergeCell ref="B68:E68"/>
    <mergeCell ref="D69:E69"/>
    <mergeCell ref="B78:E78"/>
    <mergeCell ref="B66:H66"/>
    <mergeCell ref="B62:H62"/>
    <mergeCell ref="B76:H76"/>
    <mergeCell ref="D58:G58"/>
    <mergeCell ref="F34:G34"/>
    <mergeCell ref="F35:G35"/>
    <mergeCell ref="D72:G72"/>
    <mergeCell ref="B74:E74"/>
    <mergeCell ref="D75:E75"/>
    <mergeCell ref="B84:H84"/>
    <mergeCell ref="B80:H80"/>
    <mergeCell ref="D79:E79"/>
    <mergeCell ref="B82:E82"/>
    <mergeCell ref="B70:H70"/>
    <mergeCell ref="B72:C72"/>
    <mergeCell ref="B46:D46"/>
    <mergeCell ref="F46:G46"/>
    <mergeCell ref="B47:D47"/>
    <mergeCell ref="F47:G47"/>
    <mergeCell ref="B34:D34"/>
    <mergeCell ref="B35:D35"/>
    <mergeCell ref="B36:D36"/>
    <mergeCell ref="F36:G36"/>
    <mergeCell ref="B37:D37"/>
    <mergeCell ref="F37:G37"/>
    <mergeCell ref="B44:D44"/>
    <mergeCell ref="B674:C674"/>
    <mergeCell ref="D674:G674"/>
    <mergeCell ref="B708:E708"/>
    <mergeCell ref="D709:E709"/>
    <mergeCell ref="B988:E988"/>
    <mergeCell ref="B718:E718"/>
    <mergeCell ref="D719:E719"/>
    <mergeCell ref="B720:H720"/>
    <mergeCell ref="B722:E722"/>
    <mergeCell ref="D723:E723"/>
    <mergeCell ref="B724:H724"/>
    <mergeCell ref="B726:E726"/>
    <mergeCell ref="D727:E727"/>
    <mergeCell ref="B728:H728"/>
    <mergeCell ref="B730:E730"/>
    <mergeCell ref="D715:E715"/>
    <mergeCell ref="B696:E696"/>
    <mergeCell ref="D697:E697"/>
    <mergeCell ref="B698:H698"/>
    <mergeCell ref="B700:E700"/>
    <mergeCell ref="D731:E731"/>
    <mergeCell ref="B732:H732"/>
    <mergeCell ref="B688:E688"/>
    <mergeCell ref="D689:E689"/>
    <mergeCell ref="B114:H114"/>
    <mergeCell ref="B116:E116"/>
    <mergeCell ref="D117:E117"/>
    <mergeCell ref="B118:H118"/>
    <mergeCell ref="B120:E120"/>
    <mergeCell ref="B108:E108"/>
    <mergeCell ref="D109:E109"/>
    <mergeCell ref="B110:H110"/>
    <mergeCell ref="B112:E112"/>
    <mergeCell ref="D113:E113"/>
    <mergeCell ref="B92:E92"/>
    <mergeCell ref="D93:E93"/>
    <mergeCell ref="D83:E83"/>
    <mergeCell ref="B100:E100"/>
    <mergeCell ref="D101:E101"/>
    <mergeCell ref="B102:H102"/>
    <mergeCell ref="B104:E104"/>
    <mergeCell ref="D105:E105"/>
    <mergeCell ref="B106:H106"/>
    <mergeCell ref="B88:E88"/>
    <mergeCell ref="D89:E89"/>
    <mergeCell ref="B90:H90"/>
    <mergeCell ref="B94:H94"/>
    <mergeCell ref="B96:E96"/>
    <mergeCell ref="D97:E97"/>
    <mergeCell ref="B98:H98"/>
    <mergeCell ref="B130:H130"/>
    <mergeCell ref="B132:E132"/>
    <mergeCell ref="D133:E133"/>
    <mergeCell ref="D121:E121"/>
    <mergeCell ref="B122:H122"/>
    <mergeCell ref="B124:E124"/>
    <mergeCell ref="D125:E125"/>
    <mergeCell ref="B126:H126"/>
    <mergeCell ref="D141:E141"/>
    <mergeCell ref="B128:E128"/>
    <mergeCell ref="D129:E129"/>
    <mergeCell ref="B142:H142"/>
    <mergeCell ref="B144:E144"/>
    <mergeCell ref="D145:E145"/>
    <mergeCell ref="B146:H146"/>
    <mergeCell ref="B134:H134"/>
    <mergeCell ref="B136:E136"/>
    <mergeCell ref="D137:E137"/>
    <mergeCell ref="B138:H138"/>
    <mergeCell ref="B140:E140"/>
    <mergeCell ref="B154:H154"/>
    <mergeCell ref="B156:E156"/>
    <mergeCell ref="D157:E157"/>
    <mergeCell ref="B158:H158"/>
    <mergeCell ref="B160:E160"/>
    <mergeCell ref="B148:E148"/>
    <mergeCell ref="D149:E149"/>
    <mergeCell ref="B150:H150"/>
    <mergeCell ref="B152:E152"/>
    <mergeCell ref="D153:E153"/>
    <mergeCell ref="B176:H176"/>
    <mergeCell ref="B178:E178"/>
    <mergeCell ref="D179:E179"/>
    <mergeCell ref="B180:H180"/>
    <mergeCell ref="B174:E174"/>
    <mergeCell ref="D175:E175"/>
    <mergeCell ref="D161:E161"/>
    <mergeCell ref="B162:H162"/>
    <mergeCell ref="B164:E164"/>
    <mergeCell ref="D165:E165"/>
    <mergeCell ref="B166:H166"/>
    <mergeCell ref="B168:C168"/>
    <mergeCell ref="D168:G168"/>
    <mergeCell ref="B172:H172"/>
    <mergeCell ref="B170:E170"/>
    <mergeCell ref="D171:E171"/>
    <mergeCell ref="B202:E202"/>
    <mergeCell ref="D203:E203"/>
    <mergeCell ref="B204:H204"/>
    <mergeCell ref="B206:E206"/>
    <mergeCell ref="D207:E207"/>
    <mergeCell ref="B200:H200"/>
    <mergeCell ref="B182:E182"/>
    <mergeCell ref="D183:E183"/>
    <mergeCell ref="B184:H184"/>
    <mergeCell ref="B194:E194"/>
    <mergeCell ref="D195:E195"/>
    <mergeCell ref="B196:H196"/>
    <mergeCell ref="B198:E198"/>
    <mergeCell ref="B192:H192"/>
    <mergeCell ref="B186:E186"/>
    <mergeCell ref="D187:E187"/>
    <mergeCell ref="B188:H188"/>
    <mergeCell ref="B190:E190"/>
    <mergeCell ref="D191:E191"/>
    <mergeCell ref="D199:E199"/>
    <mergeCell ref="D215:E215"/>
    <mergeCell ref="B216:H216"/>
    <mergeCell ref="B218:E218"/>
    <mergeCell ref="D219:E219"/>
    <mergeCell ref="B220:H220"/>
    <mergeCell ref="B208:H208"/>
    <mergeCell ref="B210:E210"/>
    <mergeCell ref="D211:E211"/>
    <mergeCell ref="B212:H212"/>
    <mergeCell ref="B214:E214"/>
    <mergeCell ref="B228:H228"/>
    <mergeCell ref="B230:E230"/>
    <mergeCell ref="D231:E231"/>
    <mergeCell ref="B232:H232"/>
    <mergeCell ref="B234:E234"/>
    <mergeCell ref="B222:E222"/>
    <mergeCell ref="D223:E223"/>
    <mergeCell ref="B224:H224"/>
    <mergeCell ref="B226:E226"/>
    <mergeCell ref="D227:E227"/>
    <mergeCell ref="B242:E242"/>
    <mergeCell ref="D243:E243"/>
    <mergeCell ref="B244:H244"/>
    <mergeCell ref="B246:E246"/>
    <mergeCell ref="D247:E247"/>
    <mergeCell ref="D235:E235"/>
    <mergeCell ref="B236:H236"/>
    <mergeCell ref="B238:E238"/>
    <mergeCell ref="D239:E239"/>
    <mergeCell ref="B240:H240"/>
    <mergeCell ref="D255:E255"/>
    <mergeCell ref="B256:H256"/>
    <mergeCell ref="B258:E258"/>
    <mergeCell ref="D259:E259"/>
    <mergeCell ref="B260:H260"/>
    <mergeCell ref="B248:H248"/>
    <mergeCell ref="B250:E250"/>
    <mergeCell ref="D251:E251"/>
    <mergeCell ref="B252:H252"/>
    <mergeCell ref="B254:E254"/>
    <mergeCell ref="B268:H268"/>
    <mergeCell ref="B270:E270"/>
    <mergeCell ref="D271:E271"/>
    <mergeCell ref="B272:H272"/>
    <mergeCell ref="B274:E274"/>
    <mergeCell ref="B262:E262"/>
    <mergeCell ref="D263:E263"/>
    <mergeCell ref="B264:H264"/>
    <mergeCell ref="B266:E266"/>
    <mergeCell ref="D267:E267"/>
    <mergeCell ref="B282:E282"/>
    <mergeCell ref="D283:E283"/>
    <mergeCell ref="B284:H284"/>
    <mergeCell ref="B286:E286"/>
    <mergeCell ref="D287:E287"/>
    <mergeCell ref="D275:E275"/>
    <mergeCell ref="B276:H276"/>
    <mergeCell ref="B278:E278"/>
    <mergeCell ref="D279:E279"/>
    <mergeCell ref="B280:H280"/>
    <mergeCell ref="D295:E295"/>
    <mergeCell ref="B296:H296"/>
    <mergeCell ref="B298:E298"/>
    <mergeCell ref="D299:E299"/>
    <mergeCell ref="B300:H300"/>
    <mergeCell ref="B288:H288"/>
    <mergeCell ref="B290:E290"/>
    <mergeCell ref="D291:E291"/>
    <mergeCell ref="B292:H292"/>
    <mergeCell ref="B294:E294"/>
    <mergeCell ref="B308:H308"/>
    <mergeCell ref="B310:E310"/>
    <mergeCell ref="D311:E311"/>
    <mergeCell ref="B312:H312"/>
    <mergeCell ref="B314:E314"/>
    <mergeCell ref="B302:E302"/>
    <mergeCell ref="D303:E303"/>
    <mergeCell ref="B304:H304"/>
    <mergeCell ref="B306:E306"/>
    <mergeCell ref="D307:E307"/>
    <mergeCell ref="B322:E322"/>
    <mergeCell ref="D323:E323"/>
    <mergeCell ref="B324:H324"/>
    <mergeCell ref="B326:E326"/>
    <mergeCell ref="D327:E327"/>
    <mergeCell ref="D315:E315"/>
    <mergeCell ref="B316:H316"/>
    <mergeCell ref="B318:E318"/>
    <mergeCell ref="D319:E319"/>
    <mergeCell ref="B320:H320"/>
    <mergeCell ref="D335:E335"/>
    <mergeCell ref="B336:H336"/>
    <mergeCell ref="B338:E338"/>
    <mergeCell ref="D339:E339"/>
    <mergeCell ref="B340:H340"/>
    <mergeCell ref="B328:H328"/>
    <mergeCell ref="B330:E330"/>
    <mergeCell ref="D331:E331"/>
    <mergeCell ref="B332:H332"/>
    <mergeCell ref="B334:E334"/>
    <mergeCell ref="B348:H348"/>
    <mergeCell ref="B350:E350"/>
    <mergeCell ref="D351:E351"/>
    <mergeCell ref="B352:H352"/>
    <mergeCell ref="B354:E354"/>
    <mergeCell ref="B342:E342"/>
    <mergeCell ref="D343:E343"/>
    <mergeCell ref="B344:H344"/>
    <mergeCell ref="B346:E346"/>
    <mergeCell ref="D347:E347"/>
    <mergeCell ref="B362:E362"/>
    <mergeCell ref="D363:E363"/>
    <mergeCell ref="B364:H364"/>
    <mergeCell ref="B366:E366"/>
    <mergeCell ref="D367:E367"/>
    <mergeCell ref="D355:E355"/>
    <mergeCell ref="B356:H356"/>
    <mergeCell ref="B358:E358"/>
    <mergeCell ref="D359:E359"/>
    <mergeCell ref="B360:H360"/>
    <mergeCell ref="D375:E375"/>
    <mergeCell ref="B376:H376"/>
    <mergeCell ref="B378:E378"/>
    <mergeCell ref="D379:E379"/>
    <mergeCell ref="B380:H380"/>
    <mergeCell ref="B368:H368"/>
    <mergeCell ref="B370:E370"/>
    <mergeCell ref="D371:E371"/>
    <mergeCell ref="B372:H372"/>
    <mergeCell ref="B374:E374"/>
    <mergeCell ref="B388:H388"/>
    <mergeCell ref="B390:E390"/>
    <mergeCell ref="D391:E391"/>
    <mergeCell ref="B392:H392"/>
    <mergeCell ref="B394:E394"/>
    <mergeCell ref="B382:E382"/>
    <mergeCell ref="D383:E383"/>
    <mergeCell ref="B384:H384"/>
    <mergeCell ref="B386:E386"/>
    <mergeCell ref="D387:E387"/>
    <mergeCell ref="B402:E402"/>
    <mergeCell ref="D403:E403"/>
    <mergeCell ref="B404:H404"/>
    <mergeCell ref="B406:E406"/>
    <mergeCell ref="D407:E407"/>
    <mergeCell ref="D395:E395"/>
    <mergeCell ref="B396:H396"/>
    <mergeCell ref="B398:E398"/>
    <mergeCell ref="D399:E399"/>
    <mergeCell ref="B400:H400"/>
    <mergeCell ref="D415:E415"/>
    <mergeCell ref="B416:H416"/>
    <mergeCell ref="B418:E418"/>
    <mergeCell ref="D419:E419"/>
    <mergeCell ref="B420:H420"/>
    <mergeCell ref="B408:H408"/>
    <mergeCell ref="B410:E410"/>
    <mergeCell ref="D411:E411"/>
    <mergeCell ref="B412:H412"/>
    <mergeCell ref="B414:E414"/>
    <mergeCell ref="B428:H428"/>
    <mergeCell ref="B430:E430"/>
    <mergeCell ref="D431:E431"/>
    <mergeCell ref="B432:H432"/>
    <mergeCell ref="B434:E434"/>
    <mergeCell ref="B422:E422"/>
    <mergeCell ref="D423:E423"/>
    <mergeCell ref="B424:H424"/>
    <mergeCell ref="B426:E426"/>
    <mergeCell ref="D427:E427"/>
    <mergeCell ref="B442:E442"/>
    <mergeCell ref="D443:E443"/>
    <mergeCell ref="B444:H444"/>
    <mergeCell ref="B446:E446"/>
    <mergeCell ref="D447:E447"/>
    <mergeCell ref="D435:E435"/>
    <mergeCell ref="B436:H436"/>
    <mergeCell ref="B438:E438"/>
    <mergeCell ref="D439:E439"/>
    <mergeCell ref="B440:H440"/>
    <mergeCell ref="D455:E455"/>
    <mergeCell ref="B456:H456"/>
    <mergeCell ref="B458:E458"/>
    <mergeCell ref="D459:E459"/>
    <mergeCell ref="B460:H460"/>
    <mergeCell ref="B448:H448"/>
    <mergeCell ref="B450:E450"/>
    <mergeCell ref="D451:E451"/>
    <mergeCell ref="B452:H452"/>
    <mergeCell ref="B454:E454"/>
    <mergeCell ref="B474:E474"/>
    <mergeCell ref="D475:E475"/>
    <mergeCell ref="B476:H476"/>
    <mergeCell ref="B478:E478"/>
    <mergeCell ref="D479:E479"/>
    <mergeCell ref="B472:H472"/>
    <mergeCell ref="B462:E462"/>
    <mergeCell ref="D463:E463"/>
    <mergeCell ref="B464:H464"/>
    <mergeCell ref="B466:E466"/>
    <mergeCell ref="D467:E467"/>
    <mergeCell ref="B468:H468"/>
    <mergeCell ref="B470:E470"/>
    <mergeCell ref="D471:E471"/>
    <mergeCell ref="B514:E514"/>
    <mergeCell ref="D515:E515"/>
    <mergeCell ref="B516:H516"/>
    <mergeCell ref="B518:E518"/>
    <mergeCell ref="D519:E519"/>
    <mergeCell ref="D507:E507"/>
    <mergeCell ref="B508:H508"/>
    <mergeCell ref="B510:E510"/>
    <mergeCell ref="D511:E511"/>
    <mergeCell ref="B512:H512"/>
    <mergeCell ref="B554:E554"/>
    <mergeCell ref="D555:E555"/>
    <mergeCell ref="B556:H556"/>
    <mergeCell ref="B558:E558"/>
    <mergeCell ref="D559:E559"/>
    <mergeCell ref="D547:E547"/>
    <mergeCell ref="B548:H548"/>
    <mergeCell ref="B550:E550"/>
    <mergeCell ref="D551:E551"/>
    <mergeCell ref="B552:H552"/>
    <mergeCell ref="B594:E594"/>
    <mergeCell ref="D595:E595"/>
    <mergeCell ref="B596:H596"/>
    <mergeCell ref="B598:E598"/>
    <mergeCell ref="D599:E599"/>
    <mergeCell ref="D587:E587"/>
    <mergeCell ref="B588:H588"/>
    <mergeCell ref="B590:E590"/>
    <mergeCell ref="D591:E591"/>
    <mergeCell ref="B592:H592"/>
    <mergeCell ref="D631:E631"/>
    <mergeCell ref="B632:H632"/>
    <mergeCell ref="B614:E614"/>
    <mergeCell ref="D615:E615"/>
    <mergeCell ref="B616:H616"/>
    <mergeCell ref="B618:E618"/>
    <mergeCell ref="D619:E619"/>
    <mergeCell ref="B620:H620"/>
    <mergeCell ref="B622:E622"/>
    <mergeCell ref="D623:E623"/>
    <mergeCell ref="B624:H624"/>
    <mergeCell ref="B626:E626"/>
    <mergeCell ref="D667:E667"/>
    <mergeCell ref="B668:H668"/>
    <mergeCell ref="D671:E671"/>
    <mergeCell ref="B672:H672"/>
    <mergeCell ref="B654:E654"/>
    <mergeCell ref="D655:E655"/>
    <mergeCell ref="B656:H656"/>
    <mergeCell ref="B658:E658"/>
    <mergeCell ref="D659:E659"/>
    <mergeCell ref="B670:E670"/>
    <mergeCell ref="B500:H500"/>
    <mergeCell ref="B502:E502"/>
    <mergeCell ref="D503:E503"/>
    <mergeCell ref="B504:H504"/>
    <mergeCell ref="B506:E506"/>
    <mergeCell ref="B480:H480"/>
    <mergeCell ref="B482:E482"/>
    <mergeCell ref="D483:E483"/>
    <mergeCell ref="B484:H484"/>
    <mergeCell ref="B486:E486"/>
    <mergeCell ref="B494:E494"/>
    <mergeCell ref="D495:E495"/>
    <mergeCell ref="B496:H496"/>
    <mergeCell ref="B498:E498"/>
    <mergeCell ref="D499:E499"/>
    <mergeCell ref="D487:E487"/>
    <mergeCell ref="B488:H488"/>
    <mergeCell ref="B490:E490"/>
    <mergeCell ref="D491:E491"/>
    <mergeCell ref="B492:H492"/>
    <mergeCell ref="B540:H540"/>
    <mergeCell ref="B542:E542"/>
    <mergeCell ref="D543:E543"/>
    <mergeCell ref="B544:H544"/>
    <mergeCell ref="B546:E546"/>
    <mergeCell ref="B520:H520"/>
    <mergeCell ref="B522:E522"/>
    <mergeCell ref="D523:E523"/>
    <mergeCell ref="B524:H524"/>
    <mergeCell ref="B526:E526"/>
    <mergeCell ref="B534:E534"/>
    <mergeCell ref="D535:E535"/>
    <mergeCell ref="B536:H536"/>
    <mergeCell ref="B538:E538"/>
    <mergeCell ref="D539:E539"/>
    <mergeCell ref="D527:E527"/>
    <mergeCell ref="B528:H528"/>
    <mergeCell ref="B530:E530"/>
    <mergeCell ref="D531:E531"/>
    <mergeCell ref="B532:H532"/>
    <mergeCell ref="B580:H580"/>
    <mergeCell ref="B582:E582"/>
    <mergeCell ref="D583:E583"/>
    <mergeCell ref="B584:H584"/>
    <mergeCell ref="B586:E586"/>
    <mergeCell ref="B560:H560"/>
    <mergeCell ref="B562:E562"/>
    <mergeCell ref="D563:E563"/>
    <mergeCell ref="B564:H564"/>
    <mergeCell ref="B566:E566"/>
    <mergeCell ref="B574:E574"/>
    <mergeCell ref="D575:E575"/>
    <mergeCell ref="B576:H576"/>
    <mergeCell ref="B578:E578"/>
    <mergeCell ref="D579:E579"/>
    <mergeCell ref="D567:E567"/>
    <mergeCell ref="B568:H568"/>
    <mergeCell ref="B570:E570"/>
    <mergeCell ref="D571:E571"/>
    <mergeCell ref="B572:H572"/>
    <mergeCell ref="B600:H600"/>
    <mergeCell ref="B602:E602"/>
    <mergeCell ref="D603:E603"/>
    <mergeCell ref="B604:H604"/>
    <mergeCell ref="B606:E606"/>
    <mergeCell ref="D607:E607"/>
    <mergeCell ref="B608:H608"/>
    <mergeCell ref="B610:E610"/>
    <mergeCell ref="D611:E611"/>
    <mergeCell ref="B612:H612"/>
    <mergeCell ref="B660:H660"/>
    <mergeCell ref="B662:E662"/>
    <mergeCell ref="D663:E663"/>
    <mergeCell ref="B664:H664"/>
    <mergeCell ref="B666:E666"/>
    <mergeCell ref="B640:H640"/>
    <mergeCell ref="B642:E642"/>
    <mergeCell ref="D643:E643"/>
    <mergeCell ref="B644:H644"/>
    <mergeCell ref="B646:E646"/>
    <mergeCell ref="D647:E647"/>
    <mergeCell ref="B648:H648"/>
    <mergeCell ref="B650:E650"/>
    <mergeCell ref="D651:E651"/>
    <mergeCell ref="B652:H652"/>
    <mergeCell ref="B634:E634"/>
    <mergeCell ref="D635:E635"/>
    <mergeCell ref="B636:H636"/>
    <mergeCell ref="B638:E638"/>
    <mergeCell ref="D639:E639"/>
    <mergeCell ref="D627:E627"/>
    <mergeCell ref="B628:H628"/>
    <mergeCell ref="B630:E630"/>
    <mergeCell ref="B690:H690"/>
    <mergeCell ref="B692:E692"/>
    <mergeCell ref="D693:E693"/>
    <mergeCell ref="B694:H694"/>
    <mergeCell ref="B716:H716"/>
    <mergeCell ref="B980:C980"/>
    <mergeCell ref="D980:G980"/>
    <mergeCell ref="B710:H710"/>
    <mergeCell ref="B734:E734"/>
    <mergeCell ref="D735:E735"/>
    <mergeCell ref="B736:H736"/>
    <mergeCell ref="B738:E738"/>
    <mergeCell ref="D739:E739"/>
    <mergeCell ref="B740:H740"/>
    <mergeCell ref="B742:E742"/>
    <mergeCell ref="D743:E743"/>
    <mergeCell ref="B744:H744"/>
    <mergeCell ref="B746:E746"/>
    <mergeCell ref="D747:E747"/>
    <mergeCell ref="B748:H748"/>
    <mergeCell ref="B750:E750"/>
    <mergeCell ref="D751:E751"/>
    <mergeCell ref="B712:C712"/>
    <mergeCell ref="D712:G712"/>
    <mergeCell ref="B676:E676"/>
    <mergeCell ref="D677:E677"/>
    <mergeCell ref="B678:H678"/>
    <mergeCell ref="B680:E680"/>
    <mergeCell ref="D681:E681"/>
    <mergeCell ref="B682:H682"/>
    <mergeCell ref="B684:E684"/>
    <mergeCell ref="D685:E685"/>
    <mergeCell ref="B686:H686"/>
    <mergeCell ref="B714:E714"/>
    <mergeCell ref="D701:E701"/>
    <mergeCell ref="B702:H702"/>
    <mergeCell ref="B704:E704"/>
    <mergeCell ref="D705:E705"/>
    <mergeCell ref="B706:H706"/>
    <mergeCell ref="B984:H984"/>
    <mergeCell ref="B752:H752"/>
    <mergeCell ref="B754:E754"/>
    <mergeCell ref="D755:E755"/>
    <mergeCell ref="B756:H756"/>
    <mergeCell ref="B758:E758"/>
    <mergeCell ref="D759:E759"/>
    <mergeCell ref="B760:H760"/>
    <mergeCell ref="B762:E762"/>
    <mergeCell ref="D763:E763"/>
    <mergeCell ref="B764:H764"/>
    <mergeCell ref="B766:E766"/>
    <mergeCell ref="D767:E767"/>
    <mergeCell ref="B768:H768"/>
    <mergeCell ref="B770:E770"/>
    <mergeCell ref="D771:E771"/>
    <mergeCell ref="B772:H772"/>
    <mergeCell ref="B774:E774"/>
  </mergeCells>
  <pageMargins left="0.15748031496062992" right="0.15748031496062992" top="0.23622047244094491" bottom="0.51181102362204722" header="0.15748031496062992" footer="0.31496062992125984"/>
  <pageSetup paperSize="9" scale="82" fitToHeight="40" orientation="portrait" r:id="rId1"/>
  <ignoredErrors>
    <ignoredError sqref="B61"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$F$29</xm:f>
              </x14:cfvo>
              <x14:cfvo type="num" gte="0">
                <xm:f>$F$29</xm:f>
              </x14:cfvo>
              <x14:cfIcon iconSet="3Symbols" iconId="2"/>
              <x14:cfIcon iconSet="3Symbols" iconId="2"/>
              <x14:cfIcon iconSet="3Symbols" iconId="0"/>
            </x14:iconSet>
          </x14:cfRule>
          <xm:sqref>E29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533bed5-9690-4d30-8b99-7bf4881b3392"/>
    <ExpedObservacionesDoc xmlns="d533bed5-9690-4d30-8b99-7bf4881b3392" xsi:nil="true"/>
    <ExpedEnviarPixelware xmlns="d533bed5-9690-4d30-8b99-7bf4881b3392">true</ExpedEnviarPixelware>
    <ExpedObjeto xmlns="d533bed5-9690-4d30-8b99-7bf4881b3392">Obras del proyecto ejecución relativas a las modificaciones del sistema HVAC del edificio de turbina de la central nuclear Santa María de Garoña</ExpedObjeto>
    <ExpedCodigoDoc xmlns="d533bed5-9690-4d30-8b99-7bf4881b3392" xsi:nil="true"/>
    <ExpedLookupTipoDoc xmlns="d533bed5-9690-4d30-8b99-7bf4881b3392">9</ExpedLookupTipoDoc>
  </documentManagement>
</p:properti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C7C517-2ECE-4DDD-A747-0D8F44D3A83A}"/>
</file>

<file path=customXml/itemProps2.xml><?xml version="1.0" encoding="utf-8"?>
<ds:datastoreItem xmlns:ds="http://schemas.openxmlformats.org/officeDocument/2006/customXml" ds:itemID="{5928E3D4-815B-440B-94E2-EDEBC5E53F9A}"/>
</file>

<file path=customXml/itemProps3.xml><?xml version="1.0" encoding="utf-8"?>
<ds:datastoreItem xmlns:ds="http://schemas.openxmlformats.org/officeDocument/2006/customXml" ds:itemID="{A706A263-74C1-4EBF-AAE3-F215F1C6DD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económica Mod HVAC TUB SMG</dc:title>
  <dc:creator>Almoguera Sanmiguel, Aurelio José</dc:creator>
  <cp:lastModifiedBy>Almoguera Sanmiguel, Aurelio José</cp:lastModifiedBy>
  <cp:lastPrinted>2025-02-03T10:26:23Z</cp:lastPrinted>
  <dcterms:created xsi:type="dcterms:W3CDTF">2023-01-31T12:44:50Z</dcterms:created>
  <dcterms:modified xsi:type="dcterms:W3CDTF">2025-02-03T10:38:58Z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