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32. Instalación Solar Fotovoltaica para AGPD/1. Documentos de licitación/"/>
    </mc:Choice>
  </mc:AlternateContent>
  <xr:revisionPtr revIDLastSave="31" documentId="8_{808E09D2-85C2-4CC1-9B0C-836F631051A4}" xr6:coauthVersionLast="47" xr6:coauthVersionMax="47" xr10:uidLastSave="{C3D70EDC-70D3-40F3-BF5A-0E3E14C7B5A8}"/>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720"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Instrucciones!$B$1:$S$21</definedName>
    <definedName name="_xlnm.Print_Area" localSheetId="1">'Modelo de oferta económica'!$B$1:$H$190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9" i="1" l="1"/>
  <c r="J178" i="1"/>
  <c r="H179" i="1" s="1"/>
  <c r="I183" i="1"/>
  <c r="J182" i="1"/>
  <c r="H183" i="1" s="1"/>
  <c r="H176" i="1" l="1"/>
  <c r="I73" i="1"/>
  <c r="J72" i="1"/>
  <c r="H73" i="1" s="1"/>
  <c r="I77" i="1"/>
  <c r="J76" i="1"/>
  <c r="H77" i="1" s="1"/>
  <c r="I69" i="1"/>
  <c r="J68" i="1"/>
  <c r="H69" i="1" s="1"/>
  <c r="I173" i="1" l="1"/>
  <c r="J172" i="1"/>
  <c r="H173" i="1" s="1"/>
  <c r="I169" i="1"/>
  <c r="J168" i="1"/>
  <c r="H169" i="1" s="1"/>
  <c r="I165" i="1"/>
  <c r="J164" i="1"/>
  <c r="H165" i="1" s="1"/>
  <c r="I159" i="1"/>
  <c r="J158" i="1"/>
  <c r="H159" i="1" s="1"/>
  <c r="I155" i="1"/>
  <c r="J154" i="1"/>
  <c r="H155" i="1" s="1"/>
  <c r="I151" i="1"/>
  <c r="J150" i="1"/>
  <c r="H151" i="1" s="1"/>
  <c r="I145" i="1"/>
  <c r="J144" i="1"/>
  <c r="H145" i="1" s="1"/>
  <c r="I141" i="1"/>
  <c r="J140" i="1"/>
  <c r="H141" i="1" s="1"/>
  <c r="I137" i="1"/>
  <c r="J136" i="1"/>
  <c r="H137" i="1" s="1"/>
  <c r="I133" i="1"/>
  <c r="J132" i="1"/>
  <c r="H133" i="1" s="1"/>
  <c r="I129" i="1"/>
  <c r="J128" i="1"/>
  <c r="H129" i="1" s="1"/>
  <c r="H162" i="1" l="1"/>
  <c r="H148" i="1"/>
  <c r="H126" i="1"/>
  <c r="I126" i="1"/>
  <c r="I24" i="1" s="1"/>
  <c r="I162" i="1"/>
  <c r="I26" i="1" s="1"/>
  <c r="I148" i="1"/>
  <c r="I25" i="1" s="1"/>
  <c r="I117" i="1"/>
  <c r="J116" i="1"/>
  <c r="H117" i="1" s="1"/>
  <c r="H114" i="1" s="1"/>
  <c r="I176" i="1"/>
  <c r="I27" i="1" s="1"/>
  <c r="I123" i="1"/>
  <c r="I120" i="1" s="1"/>
  <c r="I23" i="1" s="1"/>
  <c r="J122" i="1"/>
  <c r="H123" i="1" s="1"/>
  <c r="H120" i="1" s="1"/>
  <c r="E26" i="1" l="1"/>
  <c r="E24" i="1"/>
  <c r="E25" i="1"/>
  <c r="E23" i="1"/>
  <c r="E27" i="1"/>
  <c r="I105" i="1" l="1"/>
  <c r="J104" i="1"/>
  <c r="H105" i="1" s="1"/>
  <c r="I101" i="1"/>
  <c r="J100" i="1"/>
  <c r="H101" i="1" s="1"/>
  <c r="H98" i="1" l="1"/>
  <c r="I98" i="1"/>
  <c r="I20" i="1" s="1"/>
  <c r="J60" i="1"/>
  <c r="H61" i="1" s="1"/>
  <c r="J188" i="1"/>
  <c r="H189" i="1" s="1"/>
  <c r="H186" i="1" s="1"/>
  <c r="I189" i="1"/>
  <c r="I186" i="1" s="1"/>
  <c r="I28" i="1" s="1"/>
  <c r="E28" i="1" s="1"/>
  <c r="I114" i="1"/>
  <c r="I22" i="1" s="1"/>
  <c r="E22" i="1" s="1"/>
  <c r="J110" i="1"/>
  <c r="H111" i="1" s="1"/>
  <c r="H108" i="1" s="1"/>
  <c r="I111" i="1"/>
  <c r="I108" i="1" s="1"/>
  <c r="I21" i="1" s="1"/>
  <c r="J86" i="1"/>
  <c r="H87" i="1" s="1"/>
  <c r="I87" i="1"/>
  <c r="J90" i="1"/>
  <c r="H91" i="1" s="1"/>
  <c r="I91" i="1"/>
  <c r="J94" i="1"/>
  <c r="H95" i="1" s="1"/>
  <c r="I95" i="1"/>
  <c r="I84" i="1" s="1"/>
  <c r="J64" i="1"/>
  <c r="H65" i="1" s="1"/>
  <c r="J80" i="1"/>
  <c r="H81" i="1" s="1"/>
  <c r="I61" i="1"/>
  <c r="I65" i="1"/>
  <c r="I81" i="1"/>
  <c r="H84" i="1" l="1"/>
  <c r="E20" i="1"/>
  <c r="I58" i="1"/>
  <c r="I18" i="1" s="1"/>
  <c r="H58" i="1"/>
  <c r="E21" i="1"/>
  <c r="I19" i="1"/>
  <c r="E19" i="1" l="1"/>
  <c r="E18" i="1"/>
  <c r="E29" i="1" l="1"/>
  <c r="I29" i="1" s="1"/>
</calcChain>
</file>

<file path=xl/sharedStrings.xml><?xml version="1.0" encoding="utf-8"?>
<sst xmlns="http://schemas.openxmlformats.org/spreadsheetml/2006/main" count="287" uniqueCount="157">
  <si>
    <t>CAPÍTULO 1</t>
  </si>
  <si>
    <t>Partida</t>
  </si>
  <si>
    <t>Precio Unitario</t>
  </si>
  <si>
    <t>Medición</t>
  </si>
  <si>
    <t>Importe</t>
  </si>
  <si>
    <t>m</t>
  </si>
  <si>
    <t>Ud.</t>
  </si>
  <si>
    <t>CAPÍTULO 2</t>
  </si>
  <si>
    <t>CAPÍTULO 3</t>
  </si>
  <si>
    <t>CAPÍTULO 5</t>
  </si>
  <si>
    <t>SEGURIDAD Y SALUD</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</si>
  <si>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</si>
  <si>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</si>
  <si>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</si>
  <si>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</si>
  <si>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</si>
  <si>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</si>
  <si>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</si>
  <si>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</si>
  <si>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</si>
  <si>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</si>
  <si>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</si>
  <si>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</si>
  <si>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</si>
  <si>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</si>
  <si>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</si>
  <si>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</si>
  <si>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</si>
  <si>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</si>
  <si>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</si>
  <si>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</si>
  <si>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</si>
  <si>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</si>
  <si>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</si>
  <si>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</si>
  <si>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</si>
  <si>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</si>
  <si>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 xml:space="preserve">Seguridad y salud     </t>
  </si>
  <si>
    <t>Partida alzada de abono íntegro. Incluye todos los trabajos relacionados con la seguridad y salud durante la ejecución de las obras</t>
  </si>
  <si>
    <t>Redacción y entrega de la documentación previa</t>
  </si>
  <si>
    <t>Implantación en obra.</t>
  </si>
  <si>
    <t>m²</t>
  </si>
  <si>
    <t>CAPÍTULO 4</t>
  </si>
  <si>
    <t>CAPÍTULO 6</t>
  </si>
  <si>
    <t>CAPÍTULO 7</t>
  </si>
  <si>
    <t>CAPÍTULO 8</t>
  </si>
  <si>
    <t>CAPÍTULO 9</t>
  </si>
  <si>
    <t>GESTIÓN DE RESIDUOS</t>
  </si>
  <si>
    <t>CAPÍTULO 10</t>
  </si>
  <si>
    <t>CAPÍTULO 11</t>
  </si>
  <si>
    <t>Y para que conste, firmo la presente declaración en …................….......... a…..de…………...... 2025.</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</si>
  <si>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</si>
  <si>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</si>
  <si>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ANEXO 4</t>
  </si>
  <si>
    <t>PROYECTO DE OBRAS DE EJECUCIÓN DE INSTALACIÓN SOLAR FOTOVOLTAICA DE 22kWp EN LA CENTRAL NUCLEAR SANTA MARÍA DE GAROÑA</t>
  </si>
  <si>
    <t>D/Dª……………………… con domicilio en.…………………., enterado de la convocatoria de procedimiento de licitación para la contratación de las obras de ejecución de instalación solar fotovoltaica de 22kWp en la Central Nuclear Santa María de Garoña  expediente nº CO-TA-24-018,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</si>
  <si>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CAP.1 - Actividades Preparatorias</t>
  </si>
  <si>
    <t>CAP.2 - Obra Civil</t>
  </si>
  <si>
    <t>CAP.4 - Estructura de Sopotación</t>
  </si>
  <si>
    <t>CAP.3 - Vallado</t>
  </si>
  <si>
    <t>CAP.5 - Paneles Fotovoltaicos</t>
  </si>
  <si>
    <t>CAP.6 - Inversor Fotovoltaico</t>
  </si>
  <si>
    <t>CAP.7 - Protecciones Eléctricas</t>
  </si>
  <si>
    <t>CAP.9 - Actividades Finales</t>
  </si>
  <si>
    <t>CAP.10 - Gestión de resíduos</t>
  </si>
  <si>
    <t>CAP.11 - Seguridad y Salud</t>
  </si>
  <si>
    <t>CAP.8 - Tendido de Conductores Eléctricos</t>
  </si>
  <si>
    <t>ACTIVIDADES PREPARATORIAS</t>
  </si>
  <si>
    <t>Comprobaciones previas</t>
  </si>
  <si>
    <t>Incluye todos los costes asociados a la realización de las comprobaciones previas destinadas a verificar sobre el terreno la modificación planteada.</t>
  </si>
  <si>
    <t>Partida alzada de abono íntegro. Incluye los costes asociados a la realización de los documentos a entregar antes del inicio de las actividades indicados en el “Pliego de Condiciones”</t>
  </si>
  <si>
    <t>Partida alzada de abono íntegro. Incluye todos los costes asociados al establecimiento y la gestión del alta del contratista y su personal en la central nuclear, incluyendo: instalación de casetas de obra, habilitación de espacios de mecanización y acopios, cursos de acceso, formación específica (no PRL), reconocimientos médicos, etc.</t>
  </si>
  <si>
    <t>1.1</t>
  </si>
  <si>
    <t>1.2</t>
  </si>
  <si>
    <t>1.3</t>
  </si>
  <si>
    <t>1.4</t>
  </si>
  <si>
    <t>1.5</t>
  </si>
  <si>
    <t>1.6</t>
  </si>
  <si>
    <t>Desbroce y limpieza del terreno.</t>
  </si>
  <si>
    <t>Desbroce y limpieza del terreno de topografía con desniveles mínimos, con medios mecánicos. Comprende los trabajos necesarios para retirar de las zonas previstas para la edificación o urbanización: pequeñas plantas, maleza, broza, maderas caídas, escombros, basuras o cualquier otro material existente, hasta una profundidad no menor que el espesor de la capa de tierra vegetal, considerando como mínima 25 cm; y carga a camión.</t>
  </si>
  <si>
    <r>
      <t>m</t>
    </r>
    <r>
      <rPr>
        <b/>
        <sz val="8"/>
        <color rgb="FF000000"/>
        <rFont val="Aptos Narrow"/>
        <family val="2"/>
      </rPr>
      <t>³</t>
    </r>
  </si>
  <si>
    <t>Relleno y compactación del terreno.</t>
  </si>
  <si>
    <t>Relleno para la mejora de las propiedades resistentes del terreno con zahorra natural caliza, y compactación en tongadas sucesivas de 30 cm de espesor máximo con compactador tándem autopropulsado.</t>
  </si>
  <si>
    <t>Estabilización de caminos y senderos, mediante aporte de mezcla de zahorra y ligante, fabricada en central.</t>
  </si>
  <si>
    <t>Estabilización de caminos y senderos, mediante aporte de una capa superficial de 15 cm de espesor, de mezcla de zahorra natural caliza, cemento Portland CEM I 32,5 N, (con una proporción en volumen del 2% del total de la mezcla), ligante diluido en agua (4 (kg/m³)) y agua, fabricada en central, suministrada a pie de obra con camiones, extendida y nivelada sobre la superficie soporte previamente preparada; compactación con rodillo vibrante de guiado manual y tratamiento superficial del suelo para evitar el levantamiento de polvo, mediante riego con ligante diluido en agua (0,5 kg/m²).</t>
  </si>
  <si>
    <t>OBRA CIVIL</t>
  </si>
  <si>
    <t>2.1</t>
  </si>
  <si>
    <t>2.2</t>
  </si>
  <si>
    <t>2.3</t>
  </si>
  <si>
    <t>Zanja eléctrica para acometida interior de instalación fotovoltaica.</t>
  </si>
  <si>
    <t>Zanja eléctrica 350 mm de ancho y 900 mm de profundidad para acometida interior de instalación fotovoltaica: Constando de dos tubos protectores de polietileno de doble pared, de 75 mm de diámetro, resistencia a compresión mayor de 250 N, suministrado en rollo, colocado sobre lecho de arena de 10 cm de espesor, debidamente compactada y nivelada con pisón vibrante de guiado manual, relleno lateral compactando hasta los riñones y posterior relleno con la misma arena hasta 10 cm por encima de la generatriz superior de la tubería, sin incluir la excavación ni el posterior relleno principal de las zanjas. Incluso hilo guía. Totalmente montada, conexionada y probada.</t>
  </si>
  <si>
    <t>Arqueta de conexión eléctrica.</t>
  </si>
  <si>
    <t>Arqueta de conexión eléctrica, prefabricada de hormigón, sin fondo, registrable, de 30x30x30 cm de medidas interiores, con paredes rebajadas para la entrada de tubos, capaz de soportar una carga de 400 kN, con marco de acero galvanizado y tapa de hormigón armado aligerado, de 39,5x38,5 cm, para arqueta de conexión eléctrica, capaz de soportar una carga de 125 kN.</t>
  </si>
  <si>
    <t>Cuneta revestida de hormigón.</t>
  </si>
  <si>
    <t>Formación de cuneta de sección triangular de 100 cm de anchura y 50 cm de profundidad, revestida con una capa de hormigón en masa HM-20/P/20/X0 de 10 cm de espesor. Incluso preparación de la superficie de apoyo del hormigón, aserrado de las juntas de retracción, con medios mecánicos, con una profundidad de 5 mm y posterior sellado con masilla de poliuretano. Sin incluir la preparación de la capa base existente.</t>
  </si>
  <si>
    <t>VALLADO</t>
  </si>
  <si>
    <t>3.1</t>
  </si>
  <si>
    <t>3.2</t>
  </si>
  <si>
    <t>Vallado de parcela, de malla de simple torsión.</t>
  </si>
  <si>
    <t>Vallado de parcela formado por malla de simple torsión, de 50 mm de paso de malla y 2,7 mm de diámetro, acabado galvanizado y postes de acero galvanizado de 48 mm de diámetro y 1 m de altura, empotrados en dados de hormigón, en pozos excavados en el terreno. Incluso accesorios para la fijación de la malla de simple torsión a los postes metálicos.</t>
  </si>
  <si>
    <t>Puerta cancela en vallado de parcela de malla metálica.</t>
  </si>
  <si>
    <t>Puerta cancela constituida por cercos de tubo de acero galvanizado de 40x20x2, bastidor de tubo de acero galvanizado de 40x40x1,5 mm con pletina de 40x4 mm y por malla de simple torsión, de 50 mm de paso de malla y 2,7 mm de diámetro, acabado galvanizado, fijada a los cercos y atirantada, para acceso de vehículos en vallado de parcela de malla metálica. Incluso postes de refuerzo, hormigón HM-20/B/20/X0 para recibido de los postes y accesorios de fijación y montaje.</t>
  </si>
  <si>
    <t>ESTRUCTURA DE SOPORTACIÓN</t>
  </si>
  <si>
    <t>4.1</t>
  </si>
  <si>
    <t>Soporte para módulo solar fotovoltaico.</t>
  </si>
  <si>
    <t>Suministro e instalación de soporte para módulo solar fotovoltaico, de hormigón, Soporte SOLARBLOC H-S/18 o similar.</t>
  </si>
  <si>
    <t>PANELES FOTOVOLTAICOS</t>
  </si>
  <si>
    <t>5.1</t>
  </si>
  <si>
    <t>Módulo solar fotovoltaico.</t>
  </si>
  <si>
    <t>Módulo solar fotovoltaico de células de silicio monocristalino, potencia máxima (Wp) 550 W, tensión a máxima potencia (Vmp) 42,20 V, intensidad a máxima potencia (Imp) 13,04 A, tensión en circuito abierto (Voc) 49,8 V, intensidad de cortocircuito (Isc) 13.94 A, eficiencia 21,3%, capa adhesiva de etilvinilacetato (EVA), capa posterior de polifluoruro de vinilo, poliéster y polifluoruro de vinilo (TPT), marco de aluminio anodizado, temperatura de trabajo -40°C hasta 85°C, dimensiones aproximadas 2280x1140x35 mm, resistencia a la carga del viento 245 kg/m², resistencia a la carga de la nieve 551 kg/m², peso 28,47 kg, con caja de conexiones con diodos, cables y conectores. Incluso accesorios de montaje y material de conexionado eléctrico.</t>
  </si>
  <si>
    <t>INVERSOR FOTOVOLTAICO</t>
  </si>
  <si>
    <t>6.1</t>
  </si>
  <si>
    <t>Inversor fotovoltaico</t>
  </si>
  <si>
    <t>Inversor trifásico, potencia máxima de entrada 25 kW, voltaje de entrada máximo 1100 Vcc, rango de voltaje de entrada de 200 a 1000 Vcc, potencia nominal de salida 20 kW, eficiencia máxima 98,3%, puertos Ethernet y RS-485, y protocolo de comunicación Modbus. Incluso accesorios necesarios para su correcta instalación.</t>
  </si>
  <si>
    <t>PROTECCIONES ELÉCTRICAS</t>
  </si>
  <si>
    <t>7.1</t>
  </si>
  <si>
    <t>Caja de corriente contínua</t>
  </si>
  <si>
    <t>Suministro e instalación caja para protecciones de corriente continua, equipada con bornes de conexión, bases unipolares previstas de 8 bases + 4 de reserva para colocar fusibles de intensidad máxima 15 A, 4 descargadores de sobretensiones bipolares 2P tipo transitorias (DPS) tipo 1/clase I, e inducidas tipo 2/clase II, uso exclusivo para instalaciones fotovoltaicas, con una tensión máxima de 1500Vdc, y una intensidad máxima de 40kA. La caja estará formada por una envolvente de acero inoxidable con grado de protección IP65, dispondrá de cerradura de doble paleta. Incluso fusibles, descargadores y elementos de fijación y conexión con la conducción enterrada de puesta a tierra. Totalmente montada, conexionada y probada. Dispondrá de tejadillo para evitar entrada de agua de lluvia.</t>
  </si>
  <si>
    <t>7.2</t>
  </si>
  <si>
    <t>Caja de Corriente Alterna de dispositivo antivertido.</t>
  </si>
  <si>
    <t>Suministro e instalación de cuadro de corriente alterna para albergar dispositivo antivertido, incluyendo el propio dispositivo antivertido, protección 2P 16A de 10kA poder de corte y todo el material auxiliar eléctrico necesario.</t>
  </si>
  <si>
    <t>7.3</t>
  </si>
  <si>
    <t>Caja para instalación de transformadores de corriente</t>
  </si>
  <si>
    <t>Suministro y colocación de caja de acero inoxidable IP-65 con espacio suficiente para albergar 3 transformadores de corriente 250/5A. Instalada según esquema. Se incluye material auxiliar: prensaestopas, bornes y elementos de fijación.</t>
  </si>
  <si>
    <t>7.4</t>
  </si>
  <si>
    <t>Intervención en cuadro existente en Edificio de Desclasificación</t>
  </si>
  <si>
    <t>Intervención en cuadro general interior de planta (instalado por otros). Colocación de interruptor diferencial tipo B 4P 40A 30 mA de sensibilidad e interruptor magnetotérmico de 4P 40A 10kA poder de corte y su conexión a pletina distribuidora, así como su conexionado a cableado de campo. Colocación según esquemas.</t>
  </si>
  <si>
    <t>7.5</t>
  </si>
  <si>
    <t>Cableado para Dispositivo Antivertido.</t>
  </si>
  <si>
    <t>Cableado para dispositivo Antivertido: cable de alimentación 2.5 mm², conexionado de cables de 2.5 mm² entre transformadores de corriente, bornes seccionables para TIs y centralita y cables de conexión RS458 hasta inversor para gestión de la energía. Totalmente instalado y funcionando.</t>
  </si>
  <si>
    <t>TENDIDO DE CONDUCTORES ELÉCTRICOS</t>
  </si>
  <si>
    <t>8.1</t>
  </si>
  <si>
    <t>Cable eléctrico para corriente continua solar fotovoltaica.</t>
  </si>
  <si>
    <t>Cable eléctrico unipolar, resistente a la intemperie, para instalaciones fotovoltaicas, garantizado por 30 años, tipo H1Z2Z2-K, tensión nominal 1 kV, tensión máxima en corriente continua 1,8 kV, reacción al fuego clase Eca, con conductor de cobre recocido, flexible (clase 5), de 1x6 mm² de sección, aislamiento de compuesto reticulado libre de halógenos, cubierta de compuesto reticulado libre de halógenos, y con las siguientes características: no propagación de la llama, libre de halógenos, baja emisión de humos opacos, resistencia a la absorción de agua, resistencia al frío, resistencia a los rayos ultravioleta, resistencia a los golpes, resistencia a los agentes químicos, resistencia al ozono y resistencia al calor húmedo.</t>
  </si>
  <si>
    <t>8.2</t>
  </si>
  <si>
    <t>Cable eléctrico de 0,6/1 kV de tensión nominal.</t>
  </si>
  <si>
    <t>Cable multipolar RZ1-K (AS), siendo su tensión asignada de 0,6/1 kV, reacción al fuego clase Cca-s1b,d1,a1, con conductor de cobre clase 5 (-K) de 5G16 mm² de sección, con aislamiento de polietileno reticulado (R) y cubierta de compuesto termoplástico a base de poliolefina libre de halógenos con baja emisión de humos y gases corrosivos (Z1). Incluso accesorios y elementos de sujeción.</t>
  </si>
  <si>
    <t>8.3</t>
  </si>
  <si>
    <t>Bandeja para soporte y conducción de cables eléctricos.</t>
  </si>
  <si>
    <t>Bandeja de rejilla electrosoldada galvanizada en caliente, de 60x100 mm, con buen comportamiento a la intemperie y frente a la acción de los agentes químicos, con 1 compartimento, con soportes horizontales cada 1.5 m.</t>
  </si>
  <si>
    <t>ACTIVIDADES FINALES</t>
  </si>
  <si>
    <t>9.1</t>
  </si>
  <si>
    <t>9.2</t>
  </si>
  <si>
    <t>9.3</t>
  </si>
  <si>
    <t>Realización de pruebas</t>
  </si>
  <si>
    <t>Realización y entrega de informe de resultados de: a) Pruebas de funcionamiento y puesta en marcha de la instalación y b) Prueba de las protecciones de la instalación y medida de seguridad</t>
  </si>
  <si>
    <t>Inspección y liberación de la zona de trabajo.</t>
  </si>
  <si>
    <t>Inspección visual de los trabajos realizados conforme a lo esperado comprobando que se han retirado los residuos vegetales, metálicos, hormigones, etc. generados. Desmontaje de todas las Instalaciones temporales, sistemas, equipos y demás componentes que hayan sido implantados por él y que no vayan a ser de utilidad para el futuro.</t>
  </si>
  <si>
    <t>Realización y entrega de documentación final</t>
  </si>
  <si>
    <t>Partida alzada de abono íntegro. Incluye la realización y entrega los documentos a entregar al final de las actividades indicados en el “Pliego de Condiciones”. Incluye la gestión y entrega de los certificados que acrediten que la instalación ha sido legalizada frente a las autoridades competentes</t>
  </si>
  <si>
    <t>11.1</t>
  </si>
  <si>
    <t>10.1</t>
  </si>
  <si>
    <t>10.2</t>
  </si>
  <si>
    <t>Transporte de residuos inertes con camión</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</si>
  <si>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t>
  </si>
  <si>
    <t>Canon de vertido por entrega de residuos inertes a gestor autorizado</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</si>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</sst>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5"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8"/>
      <color rgb="FF000000"/>
      <name val="Aptos Narrow"/>
      <family val="2"/>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1" fillId="9" borderId="0" applyNumberFormat="0" applyBorder="0" applyAlignment="0" applyProtection="0"/>
  </cellStyleXfs>
  <cellXfs count="120">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1" fillId="3" borderId="7" xfId="0" applyFont="1" applyFill="1" applyBorder="1" applyAlignment="1">
      <alignment horizontal="right" vertical="center"/>
    </xf>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8"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15" fillId="5" borderId="0" xfId="0" applyFont="1" applyFill="1"/>
    <xf numFmtId="0" fontId="4" fillId="5" borderId="0" xfId="0" applyFont="1" applyFill="1" applyAlignment="1">
      <alignment horizontal="left"/>
    </xf>
    <xf numFmtId="0" fontId="18"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20" fillId="7" borderId="5" xfId="0" applyNumberFormat="1" applyFont="1" applyFill="1" applyBorder="1" applyAlignment="1">
      <alignment horizontal="right" vertical="center"/>
    </xf>
    <xf numFmtId="0" fontId="22" fillId="0" borderId="5" xfId="0" applyFont="1" applyBorder="1" applyAlignment="1" applyProtection="1">
      <alignment horizontal="center" vertical="center" wrapText="1"/>
      <protection locked="0"/>
    </xf>
    <xf numFmtId="0" fontId="21" fillId="5" borderId="0" xfId="1" applyFill="1" applyAlignment="1" applyProtection="1">
      <alignment horizontal="left"/>
    </xf>
    <xf numFmtId="0" fontId="0" fillId="5" borderId="0" xfId="0" applyFill="1" applyProtection="1">
      <protection hidden="1"/>
    </xf>
    <xf numFmtId="0" fontId="16"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0" fontId="22" fillId="5" borderId="1" xfId="0" applyFont="1" applyFill="1" applyBorder="1" applyAlignment="1" applyProtection="1">
      <alignment horizontal="center" vertical="center" wrapText="1"/>
      <protection locked="0"/>
    </xf>
    <xf numFmtId="0" fontId="22" fillId="5" borderId="3" xfId="0" applyFont="1" applyFill="1" applyBorder="1" applyAlignment="1" applyProtection="1">
      <alignment horizontal="center" vertical="center" wrapText="1"/>
      <protection locked="0"/>
    </xf>
    <xf numFmtId="0" fontId="22" fillId="5" borderId="4" xfId="0" applyFont="1" applyFill="1" applyBorder="1" applyAlignment="1" applyProtection="1">
      <alignment horizontal="center" vertical="center" wrapText="1"/>
      <protection locked="0"/>
    </xf>
    <xf numFmtId="4" fontId="0" fillId="5" borderId="0" xfId="0" applyNumberFormat="1" applyFill="1"/>
    <xf numFmtId="4" fontId="13" fillId="5" borderId="0" xfId="0" applyNumberFormat="1" applyFont="1" applyFill="1"/>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1" fillId="3" borderId="4" xfId="0" applyFont="1" applyFill="1" applyBorder="1" applyAlignment="1">
      <alignment horizontal="justify" vertical="center" wrapText="1"/>
    </xf>
    <xf numFmtId="0" fontId="18" fillId="5" borderId="0" xfId="0" applyFont="1" applyFill="1" applyAlignment="1">
      <alignment horizontal="center"/>
    </xf>
    <xf numFmtId="0" fontId="18" fillId="5" borderId="0" xfId="0" applyFont="1" applyFill="1" applyAlignment="1">
      <alignment horizontal="center" vertical="center"/>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3" fillId="7" borderId="13" xfId="0" applyFont="1" applyFill="1" applyBorder="1" applyAlignment="1">
      <alignment horizontal="left" vertical="center"/>
    </xf>
    <xf numFmtId="0" fontId="23" fillId="7" borderId="14" xfId="0" applyFont="1" applyFill="1" applyBorder="1" applyAlignment="1">
      <alignment horizontal="left" vertical="center"/>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4" fillId="5" borderId="0" xfId="0" applyFont="1" applyFill="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22" fillId="5" borderId="1" xfId="0" applyFont="1" applyFill="1" applyBorder="1" applyAlignment="1" applyProtection="1">
      <alignment horizontal="center" vertical="center" wrapText="1"/>
      <protection locked="0"/>
    </xf>
    <xf numFmtId="0" fontId="22" fillId="5" borderId="4" xfId="0" applyFont="1" applyFill="1" applyBorder="1" applyAlignment="1" applyProtection="1">
      <alignment horizontal="center" vertical="center" wrapText="1"/>
      <protection locked="0"/>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2" fillId="5" borderId="3"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4" fontId="3" fillId="0" borderId="1" xfId="0" applyNumberFormat="1" applyFont="1" applyBorder="1" applyAlignment="1">
      <alignment horizontal="justify" vertical="center" wrapText="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490994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tabSelected="1" zoomScale="115" zoomScaleNormal="115" workbookViewId="0">
      <selection activeCell="A23" sqref="A23"/>
    </sheetView>
  </sheetViews>
  <sheetFormatPr baseColWidth="10" defaultColWidth="11.5703125" defaultRowHeight="15" x14ac:dyDescent="0.25"/>
  <cols>
    <col min="1" max="1" width="2" style="38" customWidth="1"/>
    <col min="2" max="2" width="42.7109375" style="41" customWidth="1"/>
    <col min="3" max="3" width="6" style="41" customWidth="1"/>
    <col min="4" max="4" width="16.7109375" style="41" customWidth="1"/>
    <col min="5" max="5" width="15.42578125" style="38" customWidth="1"/>
    <col min="6" max="6" width="1" style="38" customWidth="1"/>
    <col min="7" max="15" width="11.5703125" style="38"/>
    <col min="16" max="16" width="13.140625" style="38" customWidth="1"/>
    <col min="17" max="17" width="2.85546875" style="38" customWidth="1"/>
    <col min="18" max="29" width="11.5703125" style="38"/>
    <col min="30" max="16384" width="11.5703125" style="41"/>
  </cols>
  <sheetData>
    <row r="1" spans="2:2" s="38" customFormat="1" ht="9.75" customHeight="1" x14ac:dyDescent="0.25"/>
    <row r="2" spans="2:2" s="38" customFormat="1" ht="9.75" customHeight="1" x14ac:dyDescent="0.25"/>
    <row r="3" spans="2:2" s="38" customFormat="1" ht="9.75" customHeight="1" x14ac:dyDescent="0.25"/>
    <row r="4" spans="2:2" s="38" customFormat="1" ht="9.75" customHeight="1" x14ac:dyDescent="0.25"/>
    <row r="5" spans="2:2" s="38" customFormat="1" ht="9.75" customHeight="1" x14ac:dyDescent="0.25"/>
    <row r="6" spans="2:2" s="38" customFormat="1" ht="20.25" customHeight="1" x14ac:dyDescent="0.35">
      <c r="B6" s="39" t="s">
        <v>25</v>
      </c>
    </row>
    <row r="7" spans="2:2" s="38" customFormat="1" ht="15" customHeight="1" x14ac:dyDescent="0.25"/>
    <row r="8" spans="2:2" s="38" customFormat="1" ht="15" customHeight="1" x14ac:dyDescent="0.25">
      <c r="B8" s="40" t="s">
        <v>35</v>
      </c>
    </row>
    <row r="9" spans="2:2" s="38" customFormat="1" ht="15" customHeight="1" x14ac:dyDescent="0.25">
      <c r="B9" s="40" t="s">
        <v>51</v>
      </c>
    </row>
    <row r="10" spans="2:2" s="38" customFormat="1" ht="15" customHeight="1" x14ac:dyDescent="0.25">
      <c r="B10" s="40" t="s">
        <v>52</v>
      </c>
    </row>
    <row r="11" spans="2:2" s="38" customFormat="1" ht="15" customHeight="1" x14ac:dyDescent="0.25">
      <c r="B11" s="40" t="s">
        <v>36</v>
      </c>
    </row>
    <row r="12" spans="2:2" s="38" customFormat="1" ht="15" customHeight="1" x14ac:dyDescent="0.25">
      <c r="B12" s="40" t="s">
        <v>32</v>
      </c>
    </row>
    <row r="13" spans="2:2" s="38" customFormat="1" ht="15" customHeight="1" x14ac:dyDescent="0.25">
      <c r="B13" s="40" t="s">
        <v>34</v>
      </c>
    </row>
    <row r="14" spans="2:2" s="38" customFormat="1" ht="15" customHeight="1" x14ac:dyDescent="0.25">
      <c r="B14" s="40" t="s">
        <v>29</v>
      </c>
    </row>
    <row r="15" spans="2:2" s="38" customFormat="1" ht="15" customHeight="1" x14ac:dyDescent="0.25">
      <c r="B15" s="40" t="s">
        <v>27</v>
      </c>
    </row>
    <row r="16" spans="2:2" s="38" customFormat="1" ht="15" customHeight="1" x14ac:dyDescent="0.25">
      <c r="B16" s="40" t="s">
        <v>30</v>
      </c>
    </row>
    <row r="17" spans="2:19" s="38" customFormat="1" ht="15" customHeight="1" x14ac:dyDescent="0.25">
      <c r="B17" s="40" t="s">
        <v>31</v>
      </c>
    </row>
    <row r="18" spans="2:19" s="38" customFormat="1" ht="15" customHeight="1" x14ac:dyDescent="0.25">
      <c r="B18" s="40" t="s">
        <v>26</v>
      </c>
    </row>
    <row r="19" spans="2:19" s="38" customFormat="1" ht="15" customHeight="1" x14ac:dyDescent="0.25">
      <c r="B19" s="40" t="s">
        <v>28</v>
      </c>
    </row>
    <row r="20" spans="2:19" s="38" customFormat="1" ht="5.25" customHeight="1" x14ac:dyDescent="0.25">
      <c r="B20" s="40"/>
    </row>
    <row r="21" spans="2:19" s="38" customFormat="1" ht="47.25" customHeight="1" x14ac:dyDescent="0.25">
      <c r="B21" s="50" t="s">
        <v>33</v>
      </c>
      <c r="C21" s="51"/>
      <c r="D21" s="51"/>
      <c r="E21" s="51"/>
      <c r="F21" s="51"/>
      <c r="G21" s="51"/>
      <c r="H21" s="51"/>
      <c r="I21" s="51"/>
      <c r="J21" s="51"/>
      <c r="K21" s="51"/>
      <c r="L21" s="51"/>
      <c r="M21" s="51"/>
      <c r="N21" s="51"/>
      <c r="O21" s="51"/>
      <c r="P21" s="51"/>
      <c r="Q21" s="51"/>
      <c r="R21" s="51"/>
      <c r="S21" s="52"/>
    </row>
    <row r="22" spans="2:19" s="38" customFormat="1" x14ac:dyDescent="0.25"/>
    <row r="23" spans="2:19" s="38" customFormat="1" x14ac:dyDescent="0.25"/>
    <row r="24" spans="2:19" s="38" customFormat="1" x14ac:dyDescent="0.25"/>
    <row r="25" spans="2:19" s="38" customFormat="1" x14ac:dyDescent="0.25"/>
    <row r="26" spans="2:19" s="38" customFormat="1" x14ac:dyDescent="0.25"/>
    <row r="27" spans="2:19" s="38" customFormat="1" x14ac:dyDescent="0.25"/>
    <row r="28" spans="2:19" s="38" customFormat="1" x14ac:dyDescent="0.25"/>
    <row r="29" spans="2:19" s="38" customFormat="1" x14ac:dyDescent="0.25"/>
    <row r="30" spans="2:19" s="38" customFormat="1" x14ac:dyDescent="0.25"/>
    <row r="31" spans="2:19" s="38" customFormat="1" x14ac:dyDescent="0.25"/>
    <row r="32" spans="2:19" s="38" customFormat="1" x14ac:dyDescent="0.25"/>
    <row r="33" s="38" customFormat="1" x14ac:dyDescent="0.25"/>
    <row r="34" s="38" customFormat="1" x14ac:dyDescent="0.25"/>
    <row r="35" s="38" customFormat="1" x14ac:dyDescent="0.25"/>
    <row r="36" s="38" customFormat="1" x14ac:dyDescent="0.25"/>
    <row r="37" s="38" customFormat="1" x14ac:dyDescent="0.25"/>
    <row r="38" s="38" customFormat="1" x14ac:dyDescent="0.25"/>
    <row r="39" s="38" customFormat="1" x14ac:dyDescent="0.25"/>
    <row r="40" s="38" customFormat="1" x14ac:dyDescent="0.25"/>
    <row r="41" s="38" customFormat="1" x14ac:dyDescent="0.25"/>
    <row r="42" s="38" customFormat="1" x14ac:dyDescent="0.25"/>
    <row r="43" s="38" customFormat="1" x14ac:dyDescent="0.25"/>
    <row r="44" s="38" customFormat="1" x14ac:dyDescent="0.25"/>
    <row r="45" s="38" customFormat="1" x14ac:dyDescent="0.25"/>
    <row r="46" s="38" customFormat="1" x14ac:dyDescent="0.25"/>
    <row r="47" s="38" customFormat="1" x14ac:dyDescent="0.25"/>
    <row r="48" s="38" customFormat="1" x14ac:dyDescent="0.25"/>
    <row r="49" s="38" customFormat="1" x14ac:dyDescent="0.25"/>
    <row r="50" s="38" customFormat="1" x14ac:dyDescent="0.25"/>
    <row r="51" s="38" customFormat="1" x14ac:dyDescent="0.25"/>
    <row r="52" s="38" customFormat="1" x14ac:dyDescent="0.25"/>
    <row r="53" s="38" customFormat="1" x14ac:dyDescent="0.25"/>
    <row r="54" s="38" customFormat="1" x14ac:dyDescent="0.25"/>
    <row r="55" s="38" customFormat="1" x14ac:dyDescent="0.25"/>
    <row r="56" s="38" customFormat="1" x14ac:dyDescent="0.25"/>
    <row r="57" s="38" customFormat="1" x14ac:dyDescent="0.25"/>
    <row r="58" s="38" customFormat="1" x14ac:dyDescent="0.25"/>
    <row r="59" s="38" customFormat="1" x14ac:dyDescent="0.25"/>
    <row r="60" s="38" customFormat="1" x14ac:dyDescent="0.25"/>
    <row r="61" s="38" customFormat="1" x14ac:dyDescent="0.25"/>
    <row r="62" s="38" customFormat="1" x14ac:dyDescent="0.25"/>
    <row r="63" s="38" customFormat="1" x14ac:dyDescent="0.25"/>
    <row r="64" s="38" customFormat="1" x14ac:dyDescent="0.25"/>
    <row r="65" s="38" customFormat="1" x14ac:dyDescent="0.25"/>
    <row r="66" s="38" customFormat="1" x14ac:dyDescent="0.25"/>
    <row r="67" s="38" customFormat="1" x14ac:dyDescent="0.25"/>
    <row r="68" s="38" customFormat="1" x14ac:dyDescent="0.25"/>
    <row r="69" s="38" customFormat="1" x14ac:dyDescent="0.25"/>
    <row r="70" s="38" customFormat="1" x14ac:dyDescent="0.25"/>
    <row r="71" s="38" customFormat="1" x14ac:dyDescent="0.25"/>
    <row r="72" s="38" customFormat="1" x14ac:dyDescent="0.25"/>
    <row r="73" s="38" customFormat="1" x14ac:dyDescent="0.25"/>
    <row r="74" s="38" customFormat="1" x14ac:dyDescent="0.25"/>
    <row r="75" s="38" customFormat="1" x14ac:dyDescent="0.25"/>
    <row r="76" s="38" customFormat="1" x14ac:dyDescent="0.25"/>
    <row r="77" s="38" customFormat="1" x14ac:dyDescent="0.25"/>
    <row r="78" s="38" customFormat="1" x14ac:dyDescent="0.25"/>
    <row r="79" s="38" customFormat="1" x14ac:dyDescent="0.25"/>
    <row r="80" s="38" customFormat="1" x14ac:dyDescent="0.25"/>
    <row r="81" s="38" customFormat="1" x14ac:dyDescent="0.25"/>
    <row r="82" s="38" customFormat="1" x14ac:dyDescent="0.25"/>
    <row r="83" s="38" customFormat="1" x14ac:dyDescent="0.25"/>
    <row r="84" s="38" customFormat="1" x14ac:dyDescent="0.25"/>
    <row r="85" s="38" customFormat="1" x14ac:dyDescent="0.25"/>
  </sheetData>
  <sheetProtection algorithmName="SHA-512" hashValue="WXR9cGl89C7hXCXkzVDbZZoGi92LYrZFwQ2gH92EaJG3ZLP6udHpHv/MXS0Gi43hGWQbbe9NfXdD0GVF+GCWNA==" saltValue="wSTFx1+dnUgAaCA7usD5BQ=="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707"/>
  <sheetViews>
    <sheetView zoomScale="115" zoomScaleNormal="115" workbookViewId="0">
      <selection activeCell="B6" sqref="B6:H13"/>
    </sheetView>
  </sheetViews>
  <sheetFormatPr baseColWidth="10" defaultRowHeight="15" x14ac:dyDescent="0.25"/>
  <cols>
    <col min="1" max="1" width="2" style="10" customWidth="1"/>
    <col min="2" max="2" width="9.140625" customWidth="1"/>
    <col min="3" max="3" width="9.85546875" customWidth="1"/>
    <col min="4" max="4" width="52.140625" customWidth="1"/>
    <col min="5" max="5" width="20.42578125" style="10" customWidth="1"/>
    <col min="6" max="6" width="11.85546875" style="10" customWidth="1"/>
    <col min="7" max="7" width="7" style="10" customWidth="1"/>
    <col min="8" max="8" width="10.85546875" style="10" customWidth="1"/>
    <col min="9" max="9" width="76.28515625" style="10" customWidth="1"/>
    <col min="10" max="28" width="11.5703125" style="10"/>
  </cols>
  <sheetData>
    <row r="1" spans="2:8" s="10" customFormat="1" ht="7.5" customHeight="1" x14ac:dyDescent="0.25"/>
    <row r="2" spans="2:8" s="10" customFormat="1" ht="27.75" customHeight="1" x14ac:dyDescent="0.35">
      <c r="B2" s="68" t="s">
        <v>53</v>
      </c>
      <c r="C2" s="68"/>
      <c r="D2" s="68"/>
      <c r="E2" s="68"/>
      <c r="F2" s="68"/>
      <c r="G2" s="68"/>
      <c r="H2" s="68"/>
    </row>
    <row r="3" spans="2:8" s="10" customFormat="1" ht="9.75" customHeight="1" x14ac:dyDescent="0.25">
      <c r="B3" s="22"/>
      <c r="C3" s="22"/>
      <c r="D3" s="22"/>
      <c r="E3" s="22"/>
      <c r="F3" s="22"/>
      <c r="G3" s="22"/>
      <c r="H3" s="22"/>
    </row>
    <row r="4" spans="2:8" s="10" customFormat="1" ht="16.5" customHeight="1" x14ac:dyDescent="0.25">
      <c r="B4" s="69" t="s">
        <v>15</v>
      </c>
      <c r="C4" s="69"/>
      <c r="D4" s="69"/>
      <c r="E4" s="69"/>
      <c r="F4" s="69"/>
      <c r="G4" s="69"/>
      <c r="H4" s="69"/>
    </row>
    <row r="5" spans="2:8" s="10" customFormat="1" ht="15" customHeight="1" x14ac:dyDescent="0.25">
      <c r="B5" s="20"/>
    </row>
    <row r="6" spans="2:8" s="10" customFormat="1" ht="15" customHeight="1" x14ac:dyDescent="0.25">
      <c r="B6" s="96" t="s">
        <v>55</v>
      </c>
      <c r="C6" s="96"/>
      <c r="D6" s="96"/>
      <c r="E6" s="96"/>
      <c r="F6" s="96"/>
      <c r="G6" s="96"/>
      <c r="H6" s="96"/>
    </row>
    <row r="7" spans="2:8" s="10" customFormat="1" ht="15" customHeight="1" x14ac:dyDescent="0.25">
      <c r="B7" s="96"/>
      <c r="C7" s="96"/>
      <c r="D7" s="96"/>
      <c r="E7" s="96"/>
      <c r="F7" s="96"/>
      <c r="G7" s="96"/>
      <c r="H7" s="96"/>
    </row>
    <row r="8" spans="2:8" s="10" customFormat="1" ht="15" customHeight="1" x14ac:dyDescent="0.25">
      <c r="B8" s="96"/>
      <c r="C8" s="96"/>
      <c r="D8" s="96"/>
      <c r="E8" s="96"/>
      <c r="F8" s="96"/>
      <c r="G8" s="96"/>
      <c r="H8" s="96"/>
    </row>
    <row r="9" spans="2:8" s="10" customFormat="1" ht="15" customHeight="1" x14ac:dyDescent="0.25">
      <c r="B9" s="96"/>
      <c r="C9" s="96"/>
      <c r="D9" s="96"/>
      <c r="E9" s="96"/>
      <c r="F9" s="96"/>
      <c r="G9" s="96"/>
      <c r="H9" s="96"/>
    </row>
    <row r="10" spans="2:8" s="10" customFormat="1" ht="15" customHeight="1" x14ac:dyDescent="0.25">
      <c r="B10" s="96"/>
      <c r="C10" s="96"/>
      <c r="D10" s="96"/>
      <c r="E10" s="96"/>
      <c r="F10" s="96"/>
      <c r="G10" s="96"/>
      <c r="H10" s="96"/>
    </row>
    <row r="11" spans="2:8" s="10" customFormat="1" ht="15" customHeight="1" x14ac:dyDescent="0.25">
      <c r="B11" s="96"/>
      <c r="C11" s="96"/>
      <c r="D11" s="96"/>
      <c r="E11" s="96"/>
      <c r="F11" s="96"/>
      <c r="G11" s="96"/>
      <c r="H11" s="96"/>
    </row>
    <row r="12" spans="2:8" s="10" customFormat="1" ht="15" customHeight="1" x14ac:dyDescent="0.25">
      <c r="B12" s="96"/>
      <c r="C12" s="96"/>
      <c r="D12" s="96"/>
      <c r="E12" s="96"/>
      <c r="F12" s="96"/>
      <c r="G12" s="96"/>
      <c r="H12" s="96"/>
    </row>
    <row r="13" spans="2:8" s="10" customFormat="1" ht="15" customHeight="1" x14ac:dyDescent="0.25">
      <c r="B13" s="96"/>
      <c r="C13" s="96"/>
      <c r="D13" s="96"/>
      <c r="E13" s="96"/>
      <c r="F13" s="96"/>
      <c r="G13" s="96"/>
      <c r="H13" s="96"/>
    </row>
    <row r="14" spans="2:8" s="10" customFormat="1" ht="15" customHeight="1" thickBot="1" x14ac:dyDescent="0.3">
      <c r="B14" s="34"/>
      <c r="C14" s="34"/>
      <c r="D14" s="34"/>
      <c r="E14" s="34"/>
      <c r="F14" s="34"/>
      <c r="G14" s="34"/>
      <c r="H14" s="34"/>
    </row>
    <row r="15" spans="2:8" ht="16.5" customHeight="1" x14ac:dyDescent="0.35">
      <c r="B15" s="83" t="s">
        <v>54</v>
      </c>
      <c r="C15" s="84"/>
      <c r="D15" s="85"/>
      <c r="E15" s="18"/>
      <c r="F15" s="79" t="s">
        <v>24</v>
      </c>
      <c r="G15" s="80"/>
    </row>
    <row r="16" spans="2:8" ht="55.5" customHeight="1" thickBot="1" x14ac:dyDescent="0.4">
      <c r="B16" s="86"/>
      <c r="C16" s="87"/>
      <c r="D16" s="88"/>
      <c r="E16" s="19"/>
      <c r="F16" s="81"/>
      <c r="G16" s="82"/>
    </row>
    <row r="17" spans="2:15" ht="16.5" thickBot="1" x14ac:dyDescent="0.3">
      <c r="B17" s="89" t="s">
        <v>11</v>
      </c>
      <c r="C17" s="90"/>
      <c r="D17" s="91"/>
      <c r="E17" s="14" t="s">
        <v>12</v>
      </c>
      <c r="F17" s="97"/>
      <c r="G17" s="98"/>
    </row>
    <row r="18" spans="2:15" ht="17.45" customHeight="1" thickBot="1" x14ac:dyDescent="0.4">
      <c r="B18" s="92" t="s">
        <v>56</v>
      </c>
      <c r="C18" s="93"/>
      <c r="D18" s="93"/>
      <c r="E18" s="35" t="str">
        <f>IF(I18="En este capítulo hay alguna partida con precio unitario o partida alzada sin rellenar","Sin importe por errores",+'Modelo de oferta económica'!H58)</f>
        <v>Sin importe por errores</v>
      </c>
      <c r="F18" s="99"/>
      <c r="G18" s="100"/>
      <c r="I18" s="15" t="str">
        <f xml:space="preserve"> IF('Modelo de oferta económica'!I58=0,"","En este capítulo hay alguna partida con precio unitario o partida alzada sin rellenar")</f>
        <v>En este capítulo hay alguna partida con precio unitario o partida alzada sin rellenar</v>
      </c>
      <c r="J18" s="15"/>
      <c r="K18" s="15"/>
      <c r="L18" s="15"/>
      <c r="M18" s="15"/>
      <c r="N18" s="15"/>
      <c r="O18" s="15"/>
    </row>
    <row r="19" spans="2:15" ht="17.45" customHeight="1" thickBot="1" x14ac:dyDescent="0.4">
      <c r="B19" s="92" t="s">
        <v>57</v>
      </c>
      <c r="C19" s="93"/>
      <c r="D19" s="93"/>
      <c r="E19" s="35" t="str">
        <f>IF(I19="En este capítulo hay alguna partida con precio unitario o partida alzada sin rellenar","Sin importe por errores",+'Modelo de oferta económica'!H84)</f>
        <v>Sin importe por errores</v>
      </c>
      <c r="F19" s="99"/>
      <c r="G19" s="100"/>
      <c r="I19" s="15" t="str">
        <f xml:space="preserve"> IF('Modelo de oferta económica'!I84=0,"","En este capítulo hay alguna partida con precio unitario o partida alzada sin rellenar")</f>
        <v>En este capítulo hay alguna partida con precio unitario o partida alzada sin rellenar</v>
      </c>
    </row>
    <row r="20" spans="2:15" ht="17.45" customHeight="1" thickBot="1" x14ac:dyDescent="0.4">
      <c r="B20" s="92" t="s">
        <v>59</v>
      </c>
      <c r="C20" s="93"/>
      <c r="D20" s="93"/>
      <c r="E20" s="35" t="str">
        <f>IF(I20="En este capítulo hay alguna partida con precio unitario o partida alzada sin rellenar","Sin importe por errores",+'Modelo de oferta económica'!H98)</f>
        <v>Sin importe por errores</v>
      </c>
      <c r="F20" s="99"/>
      <c r="G20" s="100"/>
      <c r="I20" s="15" t="str">
        <f xml:space="preserve"> IF('Modelo de oferta económica'!I98=0,"","En este capítulo hay alguna partida con precio unitario o partida alzada sin rellenar")</f>
        <v>En este capítulo hay alguna partida con precio unitario o partida alzada sin rellenar</v>
      </c>
    </row>
    <row r="21" spans="2:15" ht="17.45" customHeight="1" thickBot="1" x14ac:dyDescent="0.4">
      <c r="B21" s="92" t="s">
        <v>58</v>
      </c>
      <c r="C21" s="93"/>
      <c r="D21" s="93"/>
      <c r="E21" s="35" t="str">
        <f>IF(I21="En este capítulo hay alguna partida con precio unitario o partida alzada sin rellenar","Sin importe por errores",+'Modelo de oferta económica'!H108)</f>
        <v>Sin importe por errores</v>
      </c>
      <c r="F21" s="99"/>
      <c r="G21" s="100"/>
      <c r="I21" s="15" t="str">
        <f xml:space="preserve"> IF('Modelo de oferta económica'!I108=0,"","En este capítulo hay alguna partida con precio unitario o partida alzada sin rellenar")</f>
        <v>En este capítulo hay alguna partida con precio unitario o partida alzada sin rellenar</v>
      </c>
    </row>
    <row r="22" spans="2:15" ht="17.45" customHeight="1" thickBot="1" x14ac:dyDescent="0.4">
      <c r="B22" s="92" t="s">
        <v>60</v>
      </c>
      <c r="C22" s="93"/>
      <c r="D22" s="93"/>
      <c r="E22" s="35" t="str">
        <f>IF(I22="En este capítulo hay alguna partida con precio unitario o partida alzada sin rellenar","Sin importe por errores",+'Modelo de oferta económica'!H114)</f>
        <v>Sin importe por errores</v>
      </c>
      <c r="F22" s="99"/>
      <c r="G22" s="100"/>
      <c r="I22" s="15" t="str">
        <f xml:space="preserve"> IF('Modelo de oferta económica'!I114=0,"","En este capítulo hay alguna partida con precio unitario o partida alzada sin rellenar")</f>
        <v>En este capítulo hay alguna partida con precio unitario o partida alzada sin rellenar</v>
      </c>
    </row>
    <row r="23" spans="2:15" ht="17.45" customHeight="1" thickBot="1" x14ac:dyDescent="0.4">
      <c r="B23" s="92" t="s">
        <v>61</v>
      </c>
      <c r="C23" s="93"/>
      <c r="D23" s="93"/>
      <c r="E23" s="35" t="str">
        <f>IF(I23="En este capítulo hay alguna partida con precio unitario o partida alzada sin rellenar","Sin importe por errores",+'Modelo de oferta económica'!H120)</f>
        <v>Sin importe por errores</v>
      </c>
      <c r="F23" s="99"/>
      <c r="G23" s="100"/>
      <c r="I23" s="15" t="str">
        <f xml:space="preserve"> IF('Modelo de oferta económica'!I120=0,"","En este capítulo hay alguna partida con precio unitario o partida alzada sin rellenar")</f>
        <v>En este capítulo hay alguna partida con precio unitario o partida alzada sin rellenar</v>
      </c>
    </row>
    <row r="24" spans="2:15" ht="17.45" customHeight="1" thickBot="1" x14ac:dyDescent="0.4">
      <c r="B24" s="92" t="s">
        <v>62</v>
      </c>
      <c r="C24" s="93"/>
      <c r="D24" s="93"/>
      <c r="E24" s="35" t="str">
        <f>IF(I24="En este capítulo hay alguna partida con precio unitario o partida alzada sin rellenar","Sin importe por errores",+'Modelo de oferta económica'!H126)</f>
        <v>Sin importe por errores</v>
      </c>
      <c r="F24" s="99"/>
      <c r="G24" s="100"/>
      <c r="I24" s="15" t="str">
        <f xml:space="preserve"> IF('Modelo de oferta económica'!I126=0,"","En este capítulo hay alguna partida con precio unitario o partida alzada sin rellenar")</f>
        <v>En este capítulo hay alguna partida con precio unitario o partida alzada sin rellenar</v>
      </c>
    </row>
    <row r="25" spans="2:15" ht="17.45" customHeight="1" thickBot="1" x14ac:dyDescent="0.4">
      <c r="B25" s="92" t="s">
        <v>66</v>
      </c>
      <c r="C25" s="93"/>
      <c r="D25" s="93"/>
      <c r="E25" s="35" t="str">
        <f>IF(I25="En este capítulo hay alguna partida con precio unitario o partida alzada sin rellenar","Sin importe por errores",+'Modelo de oferta económica'!H148)</f>
        <v>Sin importe por errores</v>
      </c>
      <c r="F25" s="99"/>
      <c r="G25" s="100"/>
      <c r="I25" s="15" t="str">
        <f xml:space="preserve"> IF('Modelo de oferta económica'!I148=0,"","En este capítulo hay alguna partida con precio unitario o partida alzada sin rellenar")</f>
        <v>En este capítulo hay alguna partida con precio unitario o partida alzada sin rellenar</v>
      </c>
    </row>
    <row r="26" spans="2:15" ht="17.45" customHeight="1" thickBot="1" x14ac:dyDescent="0.4">
      <c r="B26" s="92" t="s">
        <v>63</v>
      </c>
      <c r="C26" s="93"/>
      <c r="D26" s="93"/>
      <c r="E26" s="35" t="str">
        <f>IF(I26="En este capítulo hay alguna partida con precio unitario o partida alzada sin rellenar","Sin importe por errores",+'Modelo de oferta económica'!H162)</f>
        <v>Sin importe por errores</v>
      </c>
      <c r="F26" s="99"/>
      <c r="G26" s="100"/>
      <c r="I26" s="15" t="str">
        <f xml:space="preserve"> IF('Modelo de oferta económica'!I162=0,"","En este capítulo hay alguna partida con precio unitario o partida alzada sin rellenar")</f>
        <v>En este capítulo hay alguna partida con precio unitario o partida alzada sin rellenar</v>
      </c>
    </row>
    <row r="27" spans="2:15" ht="17.45" customHeight="1" thickBot="1" x14ac:dyDescent="0.4">
      <c r="B27" s="92" t="s">
        <v>64</v>
      </c>
      <c r="C27" s="93"/>
      <c r="D27" s="93"/>
      <c r="E27" s="35" t="str">
        <f>IF(I27="En este capítulo hay alguna partida con precio unitario o partida alzada sin rellenar","Sin importe por errores",+'Modelo de oferta económica'!H176)</f>
        <v>Sin importe por errores</v>
      </c>
      <c r="F27" s="99"/>
      <c r="G27" s="100"/>
      <c r="I27" s="15" t="str">
        <f xml:space="preserve"> IF('Modelo de oferta económica'!I176=0,"","En este capítulo hay alguna partida con precio unitario o partida alzada sin rellenar")</f>
        <v>En este capítulo hay alguna partida con precio unitario o partida alzada sin rellenar</v>
      </c>
    </row>
    <row r="28" spans="2:15" ht="17.45" customHeight="1" thickBot="1" x14ac:dyDescent="0.4">
      <c r="B28" s="92" t="s">
        <v>65</v>
      </c>
      <c r="C28" s="93"/>
      <c r="D28" s="93"/>
      <c r="E28" s="35" t="str">
        <f>IF(I28="En este capítulo hay alguna partida con precio unitario o partida alzada sin rellenar","Sin importe por errores",+'Modelo de oferta económica'!H186)</f>
        <v>Sin importe por errores</v>
      </c>
      <c r="F28" s="99"/>
      <c r="G28" s="100"/>
      <c r="I28" s="15" t="str">
        <f xml:space="preserve"> IF('Modelo de oferta económica'!I186=0,"","En este capítulo hay alguna partida con precio unitario o partida alzada sin rellenar")</f>
        <v>En este capítulo hay alguna partida con precio unitario o partida alzada sin rellenar</v>
      </c>
    </row>
    <row r="29" spans="2:15" ht="15.75" customHeight="1" thickBot="1" x14ac:dyDescent="0.4">
      <c r="B29" s="16" t="s">
        <v>16</v>
      </c>
      <c r="C29" s="17"/>
      <c r="D29" s="17"/>
      <c r="E29" s="24">
        <f>SUM(E18:E28)</f>
        <v>0</v>
      </c>
      <c r="F29" s="94">
        <v>78355.11</v>
      </c>
      <c r="G29" s="95"/>
      <c r="I29" s="15" t="str">
        <f xml:space="preserve"> IF(E29&gt;F29,"El precio ofertado supera el Precio Máximo de Licitación, oferta NO ADMISIBLE","")</f>
        <v/>
      </c>
    </row>
    <row r="30" spans="2:15" ht="15.75" thickBot="1" x14ac:dyDescent="0.3">
      <c r="B30" s="10"/>
      <c r="C30" s="10"/>
      <c r="D30" s="10"/>
      <c r="E30" s="48"/>
      <c r="I30" s="49"/>
    </row>
    <row r="31" spans="2:15" ht="15.75" customHeight="1" thickBot="1" x14ac:dyDescent="0.3">
      <c r="B31" s="70" t="s">
        <v>17</v>
      </c>
      <c r="C31" s="71"/>
      <c r="D31" s="71"/>
      <c r="E31" s="72"/>
      <c r="F31" s="21" t="s">
        <v>18</v>
      </c>
      <c r="G31" s="21" t="s">
        <v>19</v>
      </c>
    </row>
    <row r="32" spans="2:15" ht="15" customHeight="1" thickBot="1" x14ac:dyDescent="0.3">
      <c r="B32" s="73"/>
      <c r="C32" s="74"/>
      <c r="D32" s="74"/>
      <c r="E32" s="75"/>
      <c r="F32" s="33"/>
      <c r="G32" s="33"/>
    </row>
    <row r="33" spans="2:7" ht="40.5" customHeight="1" thickBot="1" x14ac:dyDescent="0.3">
      <c r="B33" s="76" t="s">
        <v>20</v>
      </c>
      <c r="C33" s="77"/>
      <c r="D33" s="77"/>
      <c r="E33" s="77"/>
      <c r="F33" s="77"/>
      <c r="G33" s="78"/>
    </row>
    <row r="34" spans="2:7" ht="34.5" customHeight="1" thickBot="1" x14ac:dyDescent="0.3">
      <c r="B34" s="116" t="s">
        <v>21</v>
      </c>
      <c r="C34" s="117"/>
      <c r="D34" s="118"/>
      <c r="E34" s="23" t="s">
        <v>22</v>
      </c>
      <c r="F34" s="113" t="s">
        <v>23</v>
      </c>
      <c r="G34" s="114"/>
    </row>
    <row r="35" spans="2:7" ht="18" customHeight="1" thickBot="1" x14ac:dyDescent="0.3">
      <c r="B35" s="101"/>
      <c r="C35" s="115"/>
      <c r="D35" s="102"/>
      <c r="E35" s="36"/>
      <c r="F35" s="101"/>
      <c r="G35" s="102"/>
    </row>
    <row r="36" spans="2:7" ht="18" customHeight="1" thickBot="1" x14ac:dyDescent="0.3">
      <c r="B36" s="101"/>
      <c r="C36" s="115"/>
      <c r="D36" s="102"/>
      <c r="E36" s="36"/>
      <c r="F36" s="101"/>
      <c r="G36" s="102"/>
    </row>
    <row r="37" spans="2:7" ht="18" customHeight="1" thickBot="1" x14ac:dyDescent="0.3">
      <c r="B37" s="101"/>
      <c r="C37" s="115"/>
      <c r="D37" s="102"/>
      <c r="E37" s="36"/>
      <c r="F37" s="101"/>
      <c r="G37" s="102"/>
    </row>
    <row r="38" spans="2:7" ht="18" customHeight="1" thickBot="1" x14ac:dyDescent="0.3">
      <c r="B38" s="45"/>
      <c r="C38" s="46"/>
      <c r="D38" s="47"/>
      <c r="E38" s="36"/>
      <c r="F38" s="45"/>
      <c r="G38" s="47"/>
    </row>
    <row r="39" spans="2:7" ht="18" customHeight="1" thickBot="1" x14ac:dyDescent="0.3">
      <c r="B39" s="45"/>
      <c r="C39" s="46"/>
      <c r="D39" s="47"/>
      <c r="E39" s="36"/>
      <c r="F39" s="45"/>
      <c r="G39" s="47"/>
    </row>
    <row r="40" spans="2:7" ht="18" customHeight="1" thickBot="1" x14ac:dyDescent="0.3">
      <c r="B40" s="45"/>
      <c r="C40" s="46"/>
      <c r="D40" s="47"/>
      <c r="E40" s="36"/>
      <c r="F40" s="45"/>
      <c r="G40" s="47"/>
    </row>
    <row r="41" spans="2:7" ht="18" customHeight="1" thickBot="1" x14ac:dyDescent="0.3">
      <c r="B41" s="45"/>
      <c r="C41" s="46"/>
      <c r="D41" s="47"/>
      <c r="E41" s="36"/>
      <c r="F41" s="45"/>
      <c r="G41" s="47"/>
    </row>
    <row r="42" spans="2:7" ht="18" customHeight="1" thickBot="1" x14ac:dyDescent="0.3">
      <c r="B42" s="45"/>
      <c r="C42" s="46"/>
      <c r="D42" s="47"/>
      <c r="E42" s="36"/>
      <c r="F42" s="45"/>
      <c r="G42" s="47"/>
    </row>
    <row r="43" spans="2:7" ht="18" customHeight="1" thickBot="1" x14ac:dyDescent="0.3">
      <c r="B43" s="45"/>
      <c r="C43" s="46"/>
      <c r="D43" s="47"/>
      <c r="E43" s="36"/>
      <c r="F43" s="45"/>
      <c r="G43" s="47"/>
    </row>
    <row r="44" spans="2:7" ht="18" customHeight="1" thickBot="1" x14ac:dyDescent="0.3">
      <c r="B44" s="101"/>
      <c r="C44" s="115"/>
      <c r="D44" s="102"/>
      <c r="E44" s="36"/>
      <c r="F44" s="101"/>
      <c r="G44" s="102"/>
    </row>
    <row r="45" spans="2:7" ht="18" customHeight="1" thickBot="1" x14ac:dyDescent="0.3">
      <c r="B45" s="45"/>
      <c r="C45" s="46"/>
      <c r="D45" s="47"/>
      <c r="E45" s="36"/>
      <c r="F45" s="45"/>
      <c r="G45" s="47"/>
    </row>
    <row r="46" spans="2:7" ht="18" customHeight="1" thickBot="1" x14ac:dyDescent="0.3">
      <c r="B46" s="101"/>
      <c r="C46" s="115"/>
      <c r="D46" s="102"/>
      <c r="E46" s="36"/>
      <c r="F46" s="101"/>
      <c r="G46" s="102"/>
    </row>
    <row r="47" spans="2:7" ht="18" customHeight="1" thickBot="1" x14ac:dyDescent="0.3">
      <c r="B47" s="101"/>
      <c r="C47" s="115"/>
      <c r="D47" s="102"/>
      <c r="E47" s="36"/>
      <c r="F47" s="101"/>
      <c r="G47" s="102"/>
    </row>
    <row r="48" spans="2:7" ht="10.5" customHeight="1" x14ac:dyDescent="0.25">
      <c r="B48" s="42"/>
      <c r="C48" s="42"/>
      <c r="D48" s="42"/>
      <c r="E48" s="43"/>
      <c r="F48" s="42"/>
      <c r="G48" s="42"/>
    </row>
    <row r="49" spans="2:10" ht="16.5" x14ac:dyDescent="0.3">
      <c r="B49" s="103" t="s">
        <v>50</v>
      </c>
      <c r="C49" s="103"/>
      <c r="D49" s="103"/>
      <c r="E49" s="103"/>
      <c r="F49" s="103"/>
      <c r="G49" s="103"/>
      <c r="H49" s="103"/>
    </row>
    <row r="50" spans="2:10" ht="9.75" customHeight="1" x14ac:dyDescent="0.3">
      <c r="B50" s="37"/>
      <c r="C50" s="32"/>
      <c r="D50" s="32"/>
      <c r="E50" s="32"/>
      <c r="F50" s="32"/>
      <c r="G50" s="32"/>
      <c r="H50" s="32"/>
    </row>
    <row r="51" spans="2:10" ht="16.5" x14ac:dyDescent="0.3">
      <c r="B51" s="32"/>
      <c r="C51" s="104"/>
      <c r="D51" s="105"/>
      <c r="E51" s="106"/>
      <c r="F51" s="32"/>
      <c r="G51" s="32"/>
      <c r="H51" s="32"/>
    </row>
    <row r="52" spans="2:10" ht="16.5" x14ac:dyDescent="0.3">
      <c r="B52" s="32"/>
      <c r="C52" s="107"/>
      <c r="D52" s="108"/>
      <c r="E52" s="109"/>
      <c r="F52" s="32"/>
      <c r="G52" s="32"/>
      <c r="H52" s="32"/>
    </row>
    <row r="53" spans="2:10" ht="16.5" x14ac:dyDescent="0.3">
      <c r="B53" s="32"/>
      <c r="C53" s="107"/>
      <c r="D53" s="108"/>
      <c r="E53" s="109"/>
      <c r="F53" s="32"/>
      <c r="G53" s="32"/>
      <c r="H53" s="32"/>
    </row>
    <row r="54" spans="2:10" ht="16.5" x14ac:dyDescent="0.3">
      <c r="B54" s="32"/>
      <c r="C54" s="110"/>
      <c r="D54" s="111"/>
      <c r="E54" s="112"/>
      <c r="F54" s="32"/>
      <c r="G54" s="32"/>
      <c r="H54" s="32"/>
    </row>
    <row r="55" spans="2:10" ht="16.5" x14ac:dyDescent="0.3">
      <c r="B55" s="32"/>
      <c r="C55" s="32"/>
      <c r="D55" s="32"/>
      <c r="E55" s="32"/>
      <c r="F55" s="32"/>
      <c r="G55" s="32"/>
      <c r="H55" s="32"/>
    </row>
    <row r="56" spans="2:10" ht="16.5" x14ac:dyDescent="0.3">
      <c r="B56" s="32"/>
      <c r="C56" s="32"/>
      <c r="D56" s="32"/>
      <c r="E56" s="32"/>
      <c r="F56" s="32"/>
      <c r="G56" s="32"/>
      <c r="H56" s="32"/>
    </row>
    <row r="57" spans="2:10" ht="15.75" thickBot="1" x14ac:dyDescent="0.3">
      <c r="B57" s="10"/>
      <c r="C57" s="10"/>
    </row>
    <row r="58" spans="2:10" ht="27" customHeight="1" thickBot="1" x14ac:dyDescent="0.3">
      <c r="B58" s="63" t="s">
        <v>0</v>
      </c>
      <c r="C58" s="64"/>
      <c r="D58" s="65" t="s">
        <v>67</v>
      </c>
      <c r="E58" s="66"/>
      <c r="F58" s="66"/>
      <c r="G58" s="66"/>
      <c r="H58" s="9">
        <f>SUM(H61,H65,H81,H69,H73,H77)</f>
        <v>0</v>
      </c>
      <c r="I58" s="26">
        <f xml:space="preserve"> COUNTIF(I61:I82,"Es necesario completar el precio de esta partida, introduciendo un valor en la celda en naranja")</f>
        <v>6</v>
      </c>
    </row>
    <row r="59" spans="2:10" ht="9.9499999999999993" customHeight="1" thickBot="1" x14ac:dyDescent="0.3">
      <c r="D59" s="7"/>
      <c r="E59"/>
      <c r="F59" s="11"/>
      <c r="G59"/>
      <c r="H59" s="1"/>
      <c r="I59" s="27"/>
    </row>
    <row r="60" spans="2:10" ht="15.75" customHeight="1" thickBot="1" x14ac:dyDescent="0.3">
      <c r="B60" s="53" t="s">
        <v>1</v>
      </c>
      <c r="C60" s="54"/>
      <c r="D60" s="54"/>
      <c r="E60" s="54"/>
      <c r="F60" s="13" t="s">
        <v>2</v>
      </c>
      <c r="G60" s="2" t="s">
        <v>3</v>
      </c>
      <c r="H60" s="2" t="s">
        <v>4</v>
      </c>
      <c r="I60" s="27"/>
      <c r="J60" s="28">
        <f>ROUND('Modelo de oferta económica'!F61,2)</f>
        <v>0</v>
      </c>
    </row>
    <row r="61" spans="2:10" ht="15.75" thickBot="1" x14ac:dyDescent="0.3">
      <c r="B61" s="44" t="s">
        <v>72</v>
      </c>
      <c r="C61" s="3" t="s">
        <v>6</v>
      </c>
      <c r="D61" s="55" t="s">
        <v>68</v>
      </c>
      <c r="E61" s="56"/>
      <c r="F61" s="25"/>
      <c r="G61" s="3">
        <v>1</v>
      </c>
      <c r="H61" s="5">
        <f>ROUND('Modelo de oferta económica'!J60*G61,2)</f>
        <v>0</v>
      </c>
      <c r="I61" s="29" t="str">
        <f>IF(ISBLANK('Modelo de oferta económica'!F61),"Es necesario completar el precio de esta partida, introduciendo un valor en la celda en naranja","")</f>
        <v>Es necesario completar el precio de esta partida, introduciendo un valor en la celda en naranja</v>
      </c>
      <c r="J61" s="30"/>
    </row>
    <row r="62" spans="2:10" ht="22.5" customHeight="1" thickBot="1" x14ac:dyDescent="0.3">
      <c r="B62" s="60" t="s">
        <v>69</v>
      </c>
      <c r="C62" s="61"/>
      <c r="D62" s="61"/>
      <c r="E62" s="61"/>
      <c r="F62" s="61"/>
      <c r="G62" s="61"/>
      <c r="H62" s="62"/>
      <c r="I62" s="27"/>
      <c r="J62" s="30"/>
    </row>
    <row r="63" spans="2:10" ht="9.9499999999999993" customHeight="1" thickBot="1" x14ac:dyDescent="0.3">
      <c r="D63" s="7"/>
      <c r="E63"/>
      <c r="F63" s="11"/>
      <c r="G63"/>
      <c r="H63" s="1"/>
      <c r="I63" s="27"/>
      <c r="J63" s="30"/>
    </row>
    <row r="64" spans="2:10" ht="15.75" customHeight="1" thickBot="1" x14ac:dyDescent="0.3">
      <c r="B64" s="53" t="s">
        <v>1</v>
      </c>
      <c r="C64" s="54"/>
      <c r="D64" s="54"/>
      <c r="E64" s="54"/>
      <c r="F64" s="13" t="s">
        <v>14</v>
      </c>
      <c r="G64" s="2" t="s">
        <v>3</v>
      </c>
      <c r="H64" s="2" t="s">
        <v>4</v>
      </c>
      <c r="I64" s="27"/>
      <c r="J64" s="28">
        <f>ROUND('Modelo de oferta económica'!F65,2)</f>
        <v>0</v>
      </c>
    </row>
    <row r="65" spans="2:10" ht="15.75" thickBot="1" x14ac:dyDescent="0.3">
      <c r="B65" s="44" t="s">
        <v>73</v>
      </c>
      <c r="C65" s="3" t="s">
        <v>13</v>
      </c>
      <c r="D65" s="55" t="s">
        <v>39</v>
      </c>
      <c r="E65" s="56"/>
      <c r="F65" s="25"/>
      <c r="G65" s="3">
        <v>1</v>
      </c>
      <c r="H65" s="5">
        <f>ROUND('Modelo de oferta económica'!J64*G65,2)</f>
        <v>0</v>
      </c>
      <c r="I65" s="29" t="str">
        <f>IF(ISBLANK('Modelo de oferta económica'!F65),"Es necesario completar el precio de esta partida, introduciendo un valor en la celda en naranja","")</f>
        <v>Es necesario completar el precio de esta partida, introduciendo un valor en la celda en naranja</v>
      </c>
      <c r="J65" s="30"/>
    </row>
    <row r="66" spans="2:10" ht="30.75" customHeight="1" thickBot="1" x14ac:dyDescent="0.3">
      <c r="B66" s="60" t="s">
        <v>70</v>
      </c>
      <c r="C66" s="61"/>
      <c r="D66" s="61"/>
      <c r="E66" s="61"/>
      <c r="F66" s="61"/>
      <c r="G66" s="61"/>
      <c r="H66" s="62"/>
      <c r="I66" s="27"/>
      <c r="J66" s="30"/>
    </row>
    <row r="67" spans="2:10" ht="9.9499999999999993" customHeight="1" thickBot="1" x14ac:dyDescent="0.3">
      <c r="D67" s="7"/>
      <c r="E67"/>
      <c r="F67" s="11"/>
      <c r="G67"/>
      <c r="H67" s="1"/>
      <c r="I67" s="27"/>
      <c r="J67" s="30"/>
    </row>
    <row r="68" spans="2:10" ht="15.75" customHeight="1" thickBot="1" x14ac:dyDescent="0.3">
      <c r="B68" s="53" t="s">
        <v>1</v>
      </c>
      <c r="C68" s="54"/>
      <c r="D68" s="54"/>
      <c r="E68" s="54"/>
      <c r="F68" s="13" t="s">
        <v>14</v>
      </c>
      <c r="G68" s="2" t="s">
        <v>3</v>
      </c>
      <c r="H68" s="2" t="s">
        <v>4</v>
      </c>
      <c r="I68" s="27"/>
      <c r="J68" s="28">
        <f>ROUND('Modelo de oferta económica'!F69,2)</f>
        <v>0</v>
      </c>
    </row>
    <row r="69" spans="2:10" ht="15.75" thickBot="1" x14ac:dyDescent="0.3">
      <c r="B69" s="44" t="s">
        <v>74</v>
      </c>
      <c r="C69" s="3" t="s">
        <v>13</v>
      </c>
      <c r="D69" s="55" t="s">
        <v>40</v>
      </c>
      <c r="E69" s="56"/>
      <c r="F69" s="25"/>
      <c r="G69" s="3">
        <v>1</v>
      </c>
      <c r="H69" s="5">
        <f>ROUND('Modelo de oferta económica'!J68*G69,2)</f>
        <v>0</v>
      </c>
      <c r="I69" s="29" t="str">
        <f>IF(ISBLANK('Modelo de oferta económica'!F69),"Es necesario completar el precio de esta partida, introduciendo un valor en la celda en naranja","")</f>
        <v>Es necesario completar el precio de esta partida, introduciendo un valor en la celda en naranja</v>
      </c>
      <c r="J69" s="30"/>
    </row>
    <row r="70" spans="2:10" ht="30.75" customHeight="1" thickBot="1" x14ac:dyDescent="0.3">
      <c r="B70" s="60" t="s">
        <v>71</v>
      </c>
      <c r="C70" s="61"/>
      <c r="D70" s="61"/>
      <c r="E70" s="61"/>
      <c r="F70" s="61"/>
      <c r="G70" s="61"/>
      <c r="H70" s="62"/>
      <c r="I70" s="27"/>
      <c r="J70" s="30"/>
    </row>
    <row r="71" spans="2:10" ht="9.9499999999999993" customHeight="1" thickBot="1" x14ac:dyDescent="0.3">
      <c r="D71" s="7"/>
      <c r="E71"/>
      <c r="F71" s="11"/>
      <c r="G71"/>
      <c r="H71" s="1"/>
      <c r="I71" s="27"/>
      <c r="J71" s="30"/>
    </row>
    <row r="72" spans="2:10" ht="15.75" customHeight="1" thickBot="1" x14ac:dyDescent="0.3">
      <c r="B72" s="53" t="s">
        <v>1</v>
      </c>
      <c r="C72" s="54"/>
      <c r="D72" s="54"/>
      <c r="E72" s="54"/>
      <c r="F72" s="13" t="s">
        <v>2</v>
      </c>
      <c r="G72" s="2" t="s">
        <v>3</v>
      </c>
      <c r="H72" s="2" t="s">
        <v>4</v>
      </c>
      <c r="I72" s="27"/>
      <c r="J72" s="28">
        <f>ROUND('Modelo de oferta económica'!F73,2)</f>
        <v>0</v>
      </c>
    </row>
    <row r="73" spans="2:10" ht="15.75" thickBot="1" x14ac:dyDescent="0.3">
      <c r="B73" s="44" t="s">
        <v>75</v>
      </c>
      <c r="C73" s="3" t="s">
        <v>41</v>
      </c>
      <c r="D73" s="55" t="s">
        <v>78</v>
      </c>
      <c r="E73" s="56"/>
      <c r="F73" s="25"/>
      <c r="G73" s="6">
        <v>550</v>
      </c>
      <c r="H73" s="5">
        <f>ROUND('Modelo de oferta económica'!J72*G73,2)</f>
        <v>0</v>
      </c>
      <c r="I73" s="29" t="str">
        <f>IF(ISBLANK('Modelo de oferta económica'!F73),"Es necesario completar el precio de esta partida, introduciendo un valor en la celda en naranja","")</f>
        <v>Es necesario completar el precio de esta partida, introduciendo un valor en la celda en naranja</v>
      </c>
      <c r="J73" s="30"/>
    </row>
    <row r="74" spans="2:10" ht="34.5" customHeight="1" thickBot="1" x14ac:dyDescent="0.3">
      <c r="B74" s="60" t="s">
        <v>79</v>
      </c>
      <c r="C74" s="61"/>
      <c r="D74" s="61"/>
      <c r="E74" s="61"/>
      <c r="F74" s="61"/>
      <c r="G74" s="61"/>
      <c r="H74" s="62"/>
      <c r="I74" s="27"/>
      <c r="J74" s="30"/>
    </row>
    <row r="75" spans="2:10" ht="9.9499999999999993" customHeight="1" thickBot="1" x14ac:dyDescent="0.3">
      <c r="D75" s="7"/>
      <c r="E75"/>
      <c r="F75" s="11"/>
      <c r="G75"/>
      <c r="H75" s="1"/>
      <c r="I75" s="27"/>
      <c r="J75" s="30"/>
    </row>
    <row r="76" spans="2:10" ht="15.75" customHeight="1" thickBot="1" x14ac:dyDescent="0.3">
      <c r="B76" s="53" t="s">
        <v>1</v>
      </c>
      <c r="C76" s="54"/>
      <c r="D76" s="54"/>
      <c r="E76" s="54"/>
      <c r="F76" s="13" t="s">
        <v>2</v>
      </c>
      <c r="G76" s="2" t="s">
        <v>3</v>
      </c>
      <c r="H76" s="2" t="s">
        <v>4</v>
      </c>
      <c r="I76" s="27"/>
      <c r="J76" s="28">
        <f>ROUND('Modelo de oferta económica'!F77,2)</f>
        <v>0</v>
      </c>
    </row>
    <row r="77" spans="2:10" ht="15.75" thickBot="1" x14ac:dyDescent="0.3">
      <c r="B77" s="44" t="s">
        <v>76</v>
      </c>
      <c r="C77" s="3" t="s">
        <v>80</v>
      </c>
      <c r="D77" s="55" t="s">
        <v>81</v>
      </c>
      <c r="E77" s="56"/>
      <c r="F77" s="25"/>
      <c r="G77" s="6">
        <v>120</v>
      </c>
      <c r="H77" s="5">
        <f>ROUND('Modelo de oferta económica'!J76*G77,2)</f>
        <v>0</v>
      </c>
      <c r="I77" s="29" t="str">
        <f>IF(ISBLANK('Modelo de oferta económica'!F77),"Es necesario completar el precio de esta partida, introduciendo un valor en la celda en naranja","")</f>
        <v>Es necesario completar el precio de esta partida, introduciendo un valor en la celda en naranja</v>
      </c>
      <c r="J77" s="30"/>
    </row>
    <row r="78" spans="2:10" ht="22.5" customHeight="1" thickBot="1" x14ac:dyDescent="0.3">
      <c r="B78" s="60" t="s">
        <v>82</v>
      </c>
      <c r="C78" s="61"/>
      <c r="D78" s="61"/>
      <c r="E78" s="61"/>
      <c r="F78" s="61"/>
      <c r="G78" s="61"/>
      <c r="H78" s="62"/>
      <c r="I78" s="27"/>
      <c r="J78" s="30"/>
    </row>
    <row r="79" spans="2:10" ht="9.9499999999999993" customHeight="1" thickBot="1" x14ac:dyDescent="0.3">
      <c r="D79" s="7"/>
      <c r="E79"/>
      <c r="F79" s="11"/>
      <c r="G79"/>
      <c r="H79" s="1"/>
      <c r="I79" s="27"/>
      <c r="J79" s="30"/>
    </row>
    <row r="80" spans="2:10" ht="15.75" customHeight="1" thickBot="1" x14ac:dyDescent="0.3">
      <c r="B80" s="53" t="s">
        <v>1</v>
      </c>
      <c r="C80" s="54"/>
      <c r="D80" s="54"/>
      <c r="E80" s="54"/>
      <c r="F80" s="13" t="s">
        <v>2</v>
      </c>
      <c r="G80" s="2" t="s">
        <v>3</v>
      </c>
      <c r="H80" s="2" t="s">
        <v>4</v>
      </c>
      <c r="I80" s="27"/>
      <c r="J80" s="28">
        <f>ROUND('Modelo de oferta económica'!F81,2)</f>
        <v>0</v>
      </c>
    </row>
    <row r="81" spans="2:10" ht="26.25" customHeight="1" thickBot="1" x14ac:dyDescent="0.3">
      <c r="B81" s="44" t="s">
        <v>77</v>
      </c>
      <c r="C81" s="3" t="s">
        <v>41</v>
      </c>
      <c r="D81" s="55" t="s">
        <v>83</v>
      </c>
      <c r="E81" s="56"/>
      <c r="F81" s="25"/>
      <c r="G81" s="6">
        <v>150</v>
      </c>
      <c r="H81" s="5">
        <f>ROUND('Modelo de oferta económica'!J80*G81,2)</f>
        <v>0</v>
      </c>
      <c r="I81" s="29" t="str">
        <f>IF(ISBLANK('Modelo de oferta económica'!F81),"Es necesario completar el precio de esta partida, introduciendo un valor en la celda en naranja","")</f>
        <v>Es necesario completar el precio de esta partida, introduciendo un valor en la celda en naranja</v>
      </c>
      <c r="J81" s="30"/>
    </row>
    <row r="82" spans="2:10" ht="47.25" customHeight="1" thickBot="1" x14ac:dyDescent="0.3">
      <c r="B82" s="119" t="s">
        <v>84</v>
      </c>
      <c r="C82" s="61"/>
      <c r="D82" s="61"/>
      <c r="E82" s="61"/>
      <c r="F82" s="61"/>
      <c r="G82" s="61"/>
      <c r="H82" s="62"/>
      <c r="I82" s="31"/>
      <c r="J82" s="30"/>
    </row>
    <row r="83" spans="2:10" ht="9.9499999999999993" customHeight="1" thickBot="1" x14ac:dyDescent="0.3">
      <c r="B83" s="8"/>
      <c r="C83" s="8"/>
      <c r="D83" s="8"/>
      <c r="E83" s="8"/>
      <c r="F83" s="12"/>
      <c r="G83" s="8"/>
      <c r="H83" s="8"/>
      <c r="I83" s="27"/>
      <c r="J83" s="30"/>
    </row>
    <row r="84" spans="2:10" ht="27.75" customHeight="1" thickBot="1" x14ac:dyDescent="0.3">
      <c r="B84" s="63" t="s">
        <v>7</v>
      </c>
      <c r="C84" s="64"/>
      <c r="D84" s="65" t="s">
        <v>85</v>
      </c>
      <c r="E84" s="66"/>
      <c r="F84" s="66"/>
      <c r="G84" s="66"/>
      <c r="H84" s="9">
        <f>+H87+H91+H95</f>
        <v>0</v>
      </c>
      <c r="I84" s="26">
        <f xml:space="preserve"> COUNTIF(I87:I97,"Es necesario completar el precio de esta partida, introduciendo un valor en la celda en naranja")</f>
        <v>3</v>
      </c>
      <c r="J84" s="30"/>
    </row>
    <row r="85" spans="2:10" ht="9.9499999999999993" customHeight="1" thickBot="1" x14ac:dyDescent="0.3">
      <c r="E85"/>
      <c r="F85" s="11"/>
      <c r="G85"/>
      <c r="H85" s="1"/>
      <c r="J85" s="30"/>
    </row>
    <row r="86" spans="2:10" ht="15.75" customHeight="1" thickBot="1" x14ac:dyDescent="0.3">
      <c r="B86" s="53" t="s">
        <v>1</v>
      </c>
      <c r="C86" s="54"/>
      <c r="D86" s="54"/>
      <c r="E86" s="54"/>
      <c r="F86" s="13" t="s">
        <v>2</v>
      </c>
      <c r="G86" s="2" t="s">
        <v>3</v>
      </c>
      <c r="H86" s="2" t="s">
        <v>4</v>
      </c>
      <c r="I86" s="27"/>
      <c r="J86" s="28">
        <f>ROUND(F87,2)</f>
        <v>0</v>
      </c>
    </row>
    <row r="87" spans="2:10" ht="15.75" thickBot="1" x14ac:dyDescent="0.3">
      <c r="B87" s="44" t="s">
        <v>86</v>
      </c>
      <c r="C87" s="3" t="s">
        <v>5</v>
      </c>
      <c r="D87" s="55" t="s">
        <v>89</v>
      </c>
      <c r="E87" s="56"/>
      <c r="F87" s="25"/>
      <c r="G87" s="6">
        <v>30</v>
      </c>
      <c r="H87" s="5">
        <f>ROUND(J86*G87,2)</f>
        <v>0</v>
      </c>
      <c r="I87" s="29" t="str">
        <f>IF(ISBLANK('Modelo de oferta económica'!F87),"Es necesario completar el precio de esta partida, introduciendo un valor en la celda en naranja","")</f>
        <v>Es necesario completar el precio de esta partida, introduciendo un valor en la celda en naranja</v>
      </c>
      <c r="J87" s="30"/>
    </row>
    <row r="88" spans="2:10" ht="46.5" customHeight="1" thickBot="1" x14ac:dyDescent="0.3">
      <c r="B88" s="60" t="s">
        <v>90</v>
      </c>
      <c r="C88" s="61"/>
      <c r="D88" s="61"/>
      <c r="E88" s="61"/>
      <c r="F88" s="61"/>
      <c r="G88" s="61"/>
      <c r="H88" s="62"/>
      <c r="J88" s="30"/>
    </row>
    <row r="89" spans="2:10" ht="9.9499999999999993" customHeight="1" thickBot="1" x14ac:dyDescent="0.3">
      <c r="J89" s="30"/>
    </row>
    <row r="90" spans="2:10" ht="15.75" customHeight="1" thickBot="1" x14ac:dyDescent="0.3">
      <c r="B90" s="53" t="s">
        <v>1</v>
      </c>
      <c r="C90" s="54"/>
      <c r="D90" s="54"/>
      <c r="E90" s="54"/>
      <c r="F90" s="13" t="s">
        <v>2</v>
      </c>
      <c r="G90" s="2" t="s">
        <v>3</v>
      </c>
      <c r="H90" s="2" t="s">
        <v>4</v>
      </c>
      <c r="I90" s="27"/>
      <c r="J90" s="28">
        <f>ROUND(F91,2)</f>
        <v>0</v>
      </c>
    </row>
    <row r="91" spans="2:10" ht="15.75" thickBot="1" x14ac:dyDescent="0.3">
      <c r="B91" s="44" t="s">
        <v>87</v>
      </c>
      <c r="C91" s="3" t="s">
        <v>6</v>
      </c>
      <c r="D91" s="55" t="s">
        <v>91</v>
      </c>
      <c r="E91" s="56"/>
      <c r="F91" s="25"/>
      <c r="G91" s="6">
        <v>3</v>
      </c>
      <c r="H91" s="5">
        <f>ROUND(J90*G91,2)</f>
        <v>0</v>
      </c>
      <c r="I91" s="29" t="str">
        <f>IF(ISBLANK('Modelo de oferta económica'!F91),"Es necesario completar el precio de esta partida, introduciendo un valor en la celda en naranja","")</f>
        <v>Es necesario completar el precio de esta partida, introduciendo un valor en la celda en naranja</v>
      </c>
      <c r="J91" s="30"/>
    </row>
    <row r="92" spans="2:10" ht="36" customHeight="1" thickBot="1" x14ac:dyDescent="0.3">
      <c r="B92" s="60" t="s">
        <v>92</v>
      </c>
      <c r="C92" s="61"/>
      <c r="D92" s="61"/>
      <c r="E92" s="61"/>
      <c r="F92" s="61"/>
      <c r="G92" s="61"/>
      <c r="H92" s="62"/>
      <c r="J92" s="30"/>
    </row>
    <row r="93" spans="2:10" ht="9.9499999999999993" customHeight="1" thickBot="1" x14ac:dyDescent="0.3">
      <c r="J93" s="30"/>
    </row>
    <row r="94" spans="2:10" ht="15.75" customHeight="1" thickBot="1" x14ac:dyDescent="0.3">
      <c r="B94" s="53" t="s">
        <v>1</v>
      </c>
      <c r="C94" s="54"/>
      <c r="D94" s="54"/>
      <c r="E94" s="54"/>
      <c r="F94" s="13" t="s">
        <v>2</v>
      </c>
      <c r="G94" s="2" t="s">
        <v>3</v>
      </c>
      <c r="H94" s="2" t="s">
        <v>4</v>
      </c>
      <c r="I94" s="27"/>
      <c r="J94" s="28">
        <f>ROUND(F95,2)</f>
        <v>0</v>
      </c>
    </row>
    <row r="95" spans="2:10" ht="15.75" thickBot="1" x14ac:dyDescent="0.3">
      <c r="B95" s="44" t="s">
        <v>88</v>
      </c>
      <c r="C95" s="3" t="s">
        <v>5</v>
      </c>
      <c r="D95" s="55" t="s">
        <v>93</v>
      </c>
      <c r="E95" s="56"/>
      <c r="F95" s="25"/>
      <c r="G95" s="6">
        <v>25</v>
      </c>
      <c r="H95" s="5">
        <f>ROUND(J94*G95,2)</f>
        <v>0</v>
      </c>
      <c r="I95" s="29" t="str">
        <f>IF(ISBLANK('Modelo de oferta económica'!F95),"Es necesario completar el precio de esta partida, introduciendo un valor en la celda en naranja","")</f>
        <v>Es necesario completar el precio de esta partida, introduciendo un valor en la celda en naranja</v>
      </c>
      <c r="J95" s="30"/>
    </row>
    <row r="96" spans="2:10" ht="36" customHeight="1" thickBot="1" x14ac:dyDescent="0.3">
      <c r="B96" s="60" t="s">
        <v>94</v>
      </c>
      <c r="C96" s="61"/>
      <c r="D96" s="61"/>
      <c r="E96" s="61"/>
      <c r="F96" s="61"/>
      <c r="G96" s="61"/>
      <c r="H96" s="62"/>
      <c r="J96" s="30"/>
    </row>
    <row r="97" spans="2:10" ht="9.9499999999999993" customHeight="1" thickBot="1" x14ac:dyDescent="0.3">
      <c r="D97" s="7"/>
      <c r="E97"/>
      <c r="F97" s="11"/>
      <c r="G97"/>
      <c r="H97" s="1"/>
      <c r="J97" s="30"/>
    </row>
    <row r="98" spans="2:10" ht="27.75" customHeight="1" thickBot="1" x14ac:dyDescent="0.3">
      <c r="B98" s="63" t="s">
        <v>8</v>
      </c>
      <c r="C98" s="64"/>
      <c r="D98" s="65" t="s">
        <v>95</v>
      </c>
      <c r="E98" s="66"/>
      <c r="F98" s="66"/>
      <c r="G98" s="66"/>
      <c r="H98" s="9">
        <f>+H101+H105</f>
        <v>0</v>
      </c>
      <c r="I98" s="26">
        <f xml:space="preserve"> COUNTIF(I101:I107,"Es necesario completar el precio de esta partida, introduciendo un valor en la celda en naranja")</f>
        <v>2</v>
      </c>
      <c r="J98" s="30"/>
    </row>
    <row r="99" spans="2:10" ht="9.9499999999999993" customHeight="1" thickBot="1" x14ac:dyDescent="0.3">
      <c r="E99"/>
      <c r="F99" s="11"/>
      <c r="G99"/>
      <c r="H99" s="1"/>
      <c r="J99" s="30"/>
    </row>
    <row r="100" spans="2:10" ht="15.75" customHeight="1" thickBot="1" x14ac:dyDescent="0.3">
      <c r="B100" s="53" t="s">
        <v>1</v>
      </c>
      <c r="C100" s="54"/>
      <c r="D100" s="54"/>
      <c r="E100" s="54"/>
      <c r="F100" s="13" t="s">
        <v>2</v>
      </c>
      <c r="G100" s="2" t="s">
        <v>3</v>
      </c>
      <c r="H100" s="2" t="s">
        <v>4</v>
      </c>
      <c r="I100" s="27"/>
      <c r="J100" s="28">
        <f>ROUND(F101,2)</f>
        <v>0</v>
      </c>
    </row>
    <row r="101" spans="2:10" ht="15.75" thickBot="1" x14ac:dyDescent="0.3">
      <c r="B101" s="44" t="s">
        <v>96</v>
      </c>
      <c r="C101" s="3" t="s">
        <v>5</v>
      </c>
      <c r="D101" s="55" t="s">
        <v>98</v>
      </c>
      <c r="E101" s="56"/>
      <c r="F101" s="25"/>
      <c r="G101" s="6">
        <v>90</v>
      </c>
      <c r="H101" s="5">
        <f>ROUND(J100*G101,2)</f>
        <v>0</v>
      </c>
      <c r="I101" s="29" t="str">
        <f>IF(ISBLANK('Modelo de oferta económica'!F101),"Es necesario completar el precio de esta partida, introduciendo un valor en la celda en naranja","")</f>
        <v>Es necesario completar el precio de esta partida, introduciendo un valor en la celda en naranja</v>
      </c>
      <c r="J101" s="30"/>
    </row>
    <row r="102" spans="2:10" ht="38.25" customHeight="1" thickBot="1" x14ac:dyDescent="0.3">
      <c r="B102" s="60" t="s">
        <v>99</v>
      </c>
      <c r="C102" s="61"/>
      <c r="D102" s="61"/>
      <c r="E102" s="61"/>
      <c r="F102" s="61"/>
      <c r="G102" s="61"/>
      <c r="H102" s="62"/>
      <c r="J102" s="30"/>
    </row>
    <row r="103" spans="2:10" ht="9.9499999999999993" customHeight="1" thickBot="1" x14ac:dyDescent="0.3">
      <c r="D103" s="7"/>
      <c r="E103"/>
      <c r="F103" s="11"/>
      <c r="G103"/>
      <c r="H103" s="4"/>
      <c r="J103" s="30"/>
    </row>
    <row r="104" spans="2:10" ht="15.75" customHeight="1" thickBot="1" x14ac:dyDescent="0.3">
      <c r="B104" s="53" t="s">
        <v>1</v>
      </c>
      <c r="C104" s="54"/>
      <c r="D104" s="54"/>
      <c r="E104" s="54"/>
      <c r="F104" s="13" t="s">
        <v>2</v>
      </c>
      <c r="G104" s="2" t="s">
        <v>3</v>
      </c>
      <c r="H104" s="2" t="s">
        <v>4</v>
      </c>
      <c r="I104" s="27"/>
      <c r="J104" s="28">
        <f>ROUND(F105,2)</f>
        <v>0</v>
      </c>
    </row>
    <row r="105" spans="2:10" ht="15.75" thickBot="1" x14ac:dyDescent="0.3">
      <c r="B105" s="44" t="s">
        <v>97</v>
      </c>
      <c r="C105" s="3" t="s">
        <v>6</v>
      </c>
      <c r="D105" s="55" t="s">
        <v>100</v>
      </c>
      <c r="E105" s="56"/>
      <c r="F105" s="25"/>
      <c r="G105" s="6">
        <v>2</v>
      </c>
      <c r="H105" s="5">
        <f>ROUND(J104*G105,2)</f>
        <v>0</v>
      </c>
      <c r="I105" s="29" t="str">
        <f>IF(ISBLANK('Modelo de oferta económica'!F105),"Es necesario completar el precio de esta partida, introduciendo un valor en la celda en naranja","")</f>
        <v>Es necesario completar el precio de esta partida, introduciendo un valor en la celda en naranja</v>
      </c>
      <c r="J105" s="30"/>
    </row>
    <row r="106" spans="2:10" ht="34.5" customHeight="1" thickBot="1" x14ac:dyDescent="0.3">
      <c r="B106" s="60" t="s">
        <v>101</v>
      </c>
      <c r="C106" s="61"/>
      <c r="D106" s="61"/>
      <c r="E106" s="61"/>
      <c r="F106" s="61"/>
      <c r="G106" s="61"/>
      <c r="H106" s="62"/>
      <c r="J106" s="30"/>
    </row>
    <row r="107" spans="2:10" ht="9.9499999999999993" customHeight="1" thickBot="1" x14ac:dyDescent="0.3">
      <c r="D107" s="7"/>
      <c r="E107"/>
      <c r="F107" s="11"/>
      <c r="G107"/>
      <c r="H107" s="1"/>
      <c r="J107" s="30"/>
    </row>
    <row r="108" spans="2:10" ht="27" customHeight="1" thickBot="1" x14ac:dyDescent="0.3">
      <c r="B108" s="63" t="s">
        <v>42</v>
      </c>
      <c r="C108" s="64"/>
      <c r="D108" s="65" t="s">
        <v>102</v>
      </c>
      <c r="E108" s="66"/>
      <c r="F108" s="66"/>
      <c r="G108" s="66"/>
      <c r="H108" s="9">
        <f>+H111</f>
        <v>0</v>
      </c>
      <c r="I108" s="26">
        <f xml:space="preserve"> COUNTIF(I111:I113,"Es necesario completar el precio de esta partida, introduciendo un valor en la celda en naranja")</f>
        <v>1</v>
      </c>
    </row>
    <row r="109" spans="2:10" ht="9.9499999999999993" customHeight="1" thickBot="1" x14ac:dyDescent="0.3">
      <c r="E109"/>
      <c r="F109" s="11"/>
      <c r="G109"/>
      <c r="H109" s="1"/>
    </row>
    <row r="110" spans="2:10" ht="15.75" customHeight="1" thickBot="1" x14ac:dyDescent="0.3">
      <c r="B110" s="53" t="s">
        <v>1</v>
      </c>
      <c r="C110" s="54"/>
      <c r="D110" s="54"/>
      <c r="E110" s="54"/>
      <c r="F110" s="13" t="s">
        <v>2</v>
      </c>
      <c r="G110" s="2" t="s">
        <v>3</v>
      </c>
      <c r="H110" s="2" t="s">
        <v>4</v>
      </c>
      <c r="I110" s="27"/>
      <c r="J110" s="28">
        <f>ROUND(F111,2)</f>
        <v>0</v>
      </c>
    </row>
    <row r="111" spans="2:10" ht="15.75" thickBot="1" x14ac:dyDescent="0.3">
      <c r="B111" s="44" t="s">
        <v>103</v>
      </c>
      <c r="C111" s="3" t="s">
        <v>6</v>
      </c>
      <c r="D111" s="55" t="s">
        <v>104</v>
      </c>
      <c r="E111" s="56"/>
      <c r="F111" s="25"/>
      <c r="G111" s="6">
        <v>22</v>
      </c>
      <c r="H111" s="5">
        <f>ROUND(J110*G111,2)</f>
        <v>0</v>
      </c>
      <c r="I111" s="29" t="str">
        <f>IF(ISBLANK('Modelo de oferta económica'!F111),"Es necesario completar el precio de esta partida, introduciendo un valor en la celda en naranja","")</f>
        <v>Es necesario completar el precio de esta partida, introduciendo un valor en la celda en naranja</v>
      </c>
    </row>
    <row r="112" spans="2:10" ht="15.75" thickBot="1" x14ac:dyDescent="0.3">
      <c r="B112" s="57" t="s">
        <v>105</v>
      </c>
      <c r="C112" s="58"/>
      <c r="D112" s="58"/>
      <c r="E112" s="58"/>
      <c r="F112" s="58"/>
      <c r="G112" s="58"/>
      <c r="H112" s="59"/>
    </row>
    <row r="113" spans="2:10" ht="9.9499999999999993" customHeight="1" thickBot="1" x14ac:dyDescent="0.3">
      <c r="E113"/>
      <c r="F113" s="11"/>
      <c r="G113"/>
      <c r="H113" s="1"/>
    </row>
    <row r="114" spans="2:10" ht="27" customHeight="1" thickBot="1" x14ac:dyDescent="0.3">
      <c r="B114" s="63" t="s">
        <v>9</v>
      </c>
      <c r="C114" s="64"/>
      <c r="D114" s="65" t="s">
        <v>106</v>
      </c>
      <c r="E114" s="66"/>
      <c r="F114" s="66"/>
      <c r="G114" s="66"/>
      <c r="H114" s="9">
        <f>+H117</f>
        <v>0</v>
      </c>
      <c r="I114" s="26">
        <f xml:space="preserve"> COUNTIF(I116:I119,"Es necesario completar el precio de esta partida, introduciendo un valor en la celda en naranja")</f>
        <v>1</v>
      </c>
    </row>
    <row r="115" spans="2:10" ht="9.9499999999999993" customHeight="1" thickBot="1" x14ac:dyDescent="0.3">
      <c r="E115"/>
      <c r="F115" s="11"/>
      <c r="G115"/>
      <c r="H115" s="1"/>
    </row>
    <row r="116" spans="2:10" ht="15.75" customHeight="1" thickBot="1" x14ac:dyDescent="0.3">
      <c r="B116" s="53" t="s">
        <v>1</v>
      </c>
      <c r="C116" s="54"/>
      <c r="D116" s="54"/>
      <c r="E116" s="54"/>
      <c r="F116" s="13" t="s">
        <v>2</v>
      </c>
      <c r="G116" s="2" t="s">
        <v>3</v>
      </c>
      <c r="H116" s="2" t="s">
        <v>4</v>
      </c>
      <c r="I116" s="27"/>
      <c r="J116" s="28">
        <f>ROUND(F117,2)</f>
        <v>0</v>
      </c>
    </row>
    <row r="117" spans="2:10" ht="15.75" thickBot="1" x14ac:dyDescent="0.3">
      <c r="B117" s="44" t="s">
        <v>107</v>
      </c>
      <c r="C117" s="3" t="s">
        <v>6</v>
      </c>
      <c r="D117" s="55" t="s">
        <v>108</v>
      </c>
      <c r="E117" s="56"/>
      <c r="F117" s="25"/>
      <c r="G117" s="6">
        <v>40</v>
      </c>
      <c r="H117" s="5">
        <f>ROUND(J116*G117,2)</f>
        <v>0</v>
      </c>
      <c r="I117" s="29" t="str">
        <f>IF(ISBLANK('Modelo de oferta económica'!F117),"Es necesario completar el precio de esta partida, introduciendo un valor en la celda en naranja","")</f>
        <v>Es necesario completar el precio de esta partida, introduciendo un valor en la celda en naranja</v>
      </c>
    </row>
    <row r="118" spans="2:10" ht="57" customHeight="1" thickBot="1" x14ac:dyDescent="0.3">
      <c r="B118" s="57" t="s">
        <v>109</v>
      </c>
      <c r="C118" s="58"/>
      <c r="D118" s="58"/>
      <c r="E118" s="58"/>
      <c r="F118" s="58"/>
      <c r="G118" s="58"/>
      <c r="H118" s="59"/>
    </row>
    <row r="119" spans="2:10" ht="9.9499999999999993" customHeight="1" thickBot="1" x14ac:dyDescent="0.3">
      <c r="E119"/>
      <c r="F119" s="11"/>
      <c r="G119"/>
      <c r="H119" s="1"/>
    </row>
    <row r="120" spans="2:10" ht="15.75" thickBot="1" x14ac:dyDescent="0.3">
      <c r="B120" s="63" t="s">
        <v>43</v>
      </c>
      <c r="C120" s="64"/>
      <c r="D120" s="65" t="s">
        <v>110</v>
      </c>
      <c r="E120" s="66"/>
      <c r="F120" s="66"/>
      <c r="G120" s="66"/>
      <c r="H120" s="9">
        <f>+H123</f>
        <v>0</v>
      </c>
      <c r="I120" s="26">
        <f xml:space="preserve"> COUNTIF(I123:I125,"Es necesario completar el precio de esta partida, introduciendo un valor en la celda en naranja")</f>
        <v>1</v>
      </c>
    </row>
    <row r="121" spans="2:10" ht="9.9499999999999993" customHeight="1" thickBot="1" x14ac:dyDescent="0.3">
      <c r="E121"/>
      <c r="F121" s="11"/>
      <c r="G121"/>
      <c r="H121" s="1"/>
    </row>
    <row r="122" spans="2:10" ht="15.75" customHeight="1" thickBot="1" x14ac:dyDescent="0.3">
      <c r="B122" s="53" t="s">
        <v>1</v>
      </c>
      <c r="C122" s="54"/>
      <c r="D122" s="54"/>
      <c r="E122" s="54"/>
      <c r="F122" s="13" t="s">
        <v>2</v>
      </c>
      <c r="G122" s="2" t="s">
        <v>3</v>
      </c>
      <c r="H122" s="2" t="s">
        <v>4</v>
      </c>
      <c r="I122" s="27"/>
      <c r="J122" s="28">
        <f>ROUND(F123,2)</f>
        <v>0</v>
      </c>
    </row>
    <row r="123" spans="2:10" ht="15.75" thickBot="1" x14ac:dyDescent="0.3">
      <c r="B123" s="44" t="s">
        <v>111</v>
      </c>
      <c r="C123" s="3" t="s">
        <v>6</v>
      </c>
      <c r="D123" s="55" t="s">
        <v>112</v>
      </c>
      <c r="E123" s="56"/>
      <c r="F123" s="25"/>
      <c r="G123" s="6">
        <v>1</v>
      </c>
      <c r="H123" s="5">
        <f>ROUND(J122*G123,2)</f>
        <v>0</v>
      </c>
      <c r="I123" s="29" t="str">
        <f>IF(ISBLANK('Modelo de oferta económica'!F123),"Es necesario completar el precio de esta partida, introduciendo un valor en la celda en naranja","")</f>
        <v>Es necesario completar el precio de esta partida, introduciendo un valor en la celda en naranja</v>
      </c>
    </row>
    <row r="124" spans="2:10" ht="26.25" customHeight="1" thickBot="1" x14ac:dyDescent="0.3">
      <c r="B124" s="60" t="s">
        <v>113</v>
      </c>
      <c r="C124" s="61"/>
      <c r="D124" s="61"/>
      <c r="E124" s="61"/>
      <c r="F124" s="61"/>
      <c r="G124" s="61"/>
      <c r="H124" s="62"/>
    </row>
    <row r="125" spans="2:10" ht="9.9499999999999993" customHeight="1" thickBot="1" x14ac:dyDescent="0.3">
      <c r="D125" s="7"/>
      <c r="E125"/>
      <c r="F125" s="11"/>
      <c r="G125"/>
      <c r="H125" s="1"/>
    </row>
    <row r="126" spans="2:10" ht="15.75" thickBot="1" x14ac:dyDescent="0.3">
      <c r="B126" s="63" t="s">
        <v>44</v>
      </c>
      <c r="C126" s="64"/>
      <c r="D126" s="65" t="s">
        <v>114</v>
      </c>
      <c r="E126" s="66"/>
      <c r="F126" s="66"/>
      <c r="G126" s="66"/>
      <c r="H126" s="9">
        <f>+H129+H133+H137+H141+H145</f>
        <v>0</v>
      </c>
      <c r="I126" s="26">
        <f xml:space="preserve"> COUNTIF(I129:I147,"Es necesario completar el precio de esta partida, introduciendo un valor en la celda en naranja")</f>
        <v>5</v>
      </c>
    </row>
    <row r="127" spans="2:10" ht="9.9499999999999993" customHeight="1" thickBot="1" x14ac:dyDescent="0.3">
      <c r="E127"/>
      <c r="F127" s="11"/>
      <c r="G127"/>
      <c r="H127" s="1"/>
    </row>
    <row r="128" spans="2:10" ht="15.75" customHeight="1" thickBot="1" x14ac:dyDescent="0.3">
      <c r="B128" s="53" t="s">
        <v>1</v>
      </c>
      <c r="C128" s="54"/>
      <c r="D128" s="54"/>
      <c r="E128" s="54"/>
      <c r="F128" s="13" t="s">
        <v>2</v>
      </c>
      <c r="G128" s="2" t="s">
        <v>3</v>
      </c>
      <c r="H128" s="2" t="s">
        <v>4</v>
      </c>
      <c r="I128" s="27"/>
      <c r="J128" s="28">
        <f>ROUND(F129,2)</f>
        <v>0</v>
      </c>
    </row>
    <row r="129" spans="2:10" ht="22.9" customHeight="1" thickBot="1" x14ac:dyDescent="0.3">
      <c r="B129" s="44" t="s">
        <v>115</v>
      </c>
      <c r="C129" s="3" t="s">
        <v>6</v>
      </c>
      <c r="D129" s="55" t="s">
        <v>116</v>
      </c>
      <c r="E129" s="56"/>
      <c r="F129" s="25"/>
      <c r="G129" s="6">
        <v>1</v>
      </c>
      <c r="H129" s="5">
        <f>ROUND(J128*G129,2)</f>
        <v>0</v>
      </c>
      <c r="I129" s="29" t="str">
        <f>IF(ISBLANK('Modelo de oferta económica'!F129),"Es necesario completar el precio de esta partida, introduciendo un valor en la celda en naranja","")</f>
        <v>Es necesario completar el precio de esta partida, introduciendo un valor en la celda en naranja</v>
      </c>
    </row>
    <row r="130" spans="2:10" ht="60.75" customHeight="1" thickBot="1" x14ac:dyDescent="0.3">
      <c r="B130" s="60" t="s">
        <v>117</v>
      </c>
      <c r="C130" s="61"/>
      <c r="D130" s="61"/>
      <c r="E130" s="61"/>
      <c r="F130" s="61"/>
      <c r="G130" s="61"/>
      <c r="H130" s="62"/>
    </row>
    <row r="131" spans="2:10" ht="9.9499999999999993" customHeight="1" thickBot="1" x14ac:dyDescent="0.3">
      <c r="D131" s="7"/>
      <c r="E131"/>
      <c r="F131" s="11"/>
      <c r="G131"/>
      <c r="H131" s="1"/>
    </row>
    <row r="132" spans="2:10" ht="15.75" customHeight="1" thickBot="1" x14ac:dyDescent="0.3">
      <c r="B132" s="53" t="s">
        <v>1</v>
      </c>
      <c r="C132" s="54"/>
      <c r="D132" s="54"/>
      <c r="E132" s="54"/>
      <c r="F132" s="13" t="s">
        <v>2</v>
      </c>
      <c r="G132" s="2" t="s">
        <v>3</v>
      </c>
      <c r="H132" s="2" t="s">
        <v>4</v>
      </c>
      <c r="I132" s="27"/>
      <c r="J132" s="28">
        <f>ROUND(F133,2)</f>
        <v>0</v>
      </c>
    </row>
    <row r="133" spans="2:10" ht="15.75" thickBot="1" x14ac:dyDescent="0.3">
      <c r="B133" s="44" t="s">
        <v>118</v>
      </c>
      <c r="C133" s="3" t="s">
        <v>6</v>
      </c>
      <c r="D133" s="55" t="s">
        <v>119</v>
      </c>
      <c r="E133" s="56"/>
      <c r="F133" s="25"/>
      <c r="G133" s="6">
        <v>1</v>
      </c>
      <c r="H133" s="5">
        <f>ROUND(J132*G133,2)</f>
        <v>0</v>
      </c>
      <c r="I133" s="29" t="str">
        <f>IF(ISBLANK('Modelo de oferta económica'!F133),"Es necesario completar el precio de esta partida, introduciendo un valor en la celda en naranja","")</f>
        <v>Es necesario completar el precio de esta partida, introduciendo un valor en la celda en naranja</v>
      </c>
    </row>
    <row r="134" spans="2:10" ht="28.5" customHeight="1" thickBot="1" x14ac:dyDescent="0.3">
      <c r="B134" s="57" t="s">
        <v>120</v>
      </c>
      <c r="C134" s="58"/>
      <c r="D134" s="58"/>
      <c r="E134" s="58"/>
      <c r="F134" s="58"/>
      <c r="G134" s="58"/>
      <c r="H134" s="59"/>
    </row>
    <row r="135" spans="2:10" ht="9.9499999999999993" customHeight="1" thickBot="1" x14ac:dyDescent="0.3">
      <c r="E135"/>
      <c r="F135" s="11"/>
      <c r="G135"/>
      <c r="H135" s="1"/>
    </row>
    <row r="136" spans="2:10" ht="15.75" customHeight="1" thickBot="1" x14ac:dyDescent="0.3">
      <c r="B136" s="53" t="s">
        <v>1</v>
      </c>
      <c r="C136" s="54"/>
      <c r="D136" s="54"/>
      <c r="E136" s="54"/>
      <c r="F136" s="13" t="s">
        <v>2</v>
      </c>
      <c r="G136" s="2" t="s">
        <v>3</v>
      </c>
      <c r="H136" s="2" t="s">
        <v>4</v>
      </c>
      <c r="I136" s="27"/>
      <c r="J136" s="28">
        <f>ROUND(F137,2)</f>
        <v>0</v>
      </c>
    </row>
    <row r="137" spans="2:10" ht="15.75" thickBot="1" x14ac:dyDescent="0.3">
      <c r="B137" s="44" t="s">
        <v>121</v>
      </c>
      <c r="C137" s="3" t="s">
        <v>6</v>
      </c>
      <c r="D137" s="55" t="s">
        <v>122</v>
      </c>
      <c r="E137" s="56"/>
      <c r="F137" s="25"/>
      <c r="G137" s="6">
        <v>1</v>
      </c>
      <c r="H137" s="5">
        <f>ROUND(J136*G137,2)</f>
        <v>0</v>
      </c>
      <c r="I137" s="29" t="str">
        <f>IF(ISBLANK('Modelo de oferta económica'!F137),"Es necesario completar el precio de esta partida, introduciendo un valor en la celda en naranja","")</f>
        <v>Es necesario completar el precio de esta partida, introduciendo un valor en la celda en naranja</v>
      </c>
    </row>
    <row r="138" spans="2:10" ht="26.25" customHeight="1" thickBot="1" x14ac:dyDescent="0.3">
      <c r="B138" s="57" t="s">
        <v>123</v>
      </c>
      <c r="C138" s="58"/>
      <c r="D138" s="58"/>
      <c r="E138" s="58"/>
      <c r="F138" s="58"/>
      <c r="G138" s="58"/>
      <c r="H138" s="59"/>
    </row>
    <row r="139" spans="2:10" ht="9.9499999999999993" customHeight="1" thickBot="1" x14ac:dyDescent="0.3">
      <c r="E139"/>
      <c r="F139" s="11"/>
      <c r="G139"/>
      <c r="H139" s="1"/>
    </row>
    <row r="140" spans="2:10" ht="15.75" customHeight="1" thickBot="1" x14ac:dyDescent="0.3">
      <c r="B140" s="53" t="s">
        <v>1</v>
      </c>
      <c r="C140" s="54"/>
      <c r="D140" s="54"/>
      <c r="E140" s="54"/>
      <c r="F140" s="13" t="s">
        <v>2</v>
      </c>
      <c r="G140" s="2" t="s">
        <v>3</v>
      </c>
      <c r="H140" s="2" t="s">
        <v>4</v>
      </c>
      <c r="I140" s="27"/>
      <c r="J140" s="28">
        <f>ROUND(F141,2)</f>
        <v>0</v>
      </c>
    </row>
    <row r="141" spans="2:10" ht="15.75" thickBot="1" x14ac:dyDescent="0.3">
      <c r="B141" s="44" t="s">
        <v>124</v>
      </c>
      <c r="C141" s="3" t="s">
        <v>6</v>
      </c>
      <c r="D141" s="55" t="s">
        <v>125</v>
      </c>
      <c r="E141" s="56"/>
      <c r="F141" s="25"/>
      <c r="G141" s="6">
        <v>1</v>
      </c>
      <c r="H141" s="5">
        <f>ROUND(J140*G141,2)</f>
        <v>0</v>
      </c>
      <c r="I141" s="29" t="str">
        <f>IF(ISBLANK('Modelo de oferta económica'!F141),"Es necesario completar el precio de esta partida, introduciendo un valor en la celda en naranja","")</f>
        <v>Es necesario completar el precio de esta partida, introduciendo un valor en la celda en naranja</v>
      </c>
    </row>
    <row r="142" spans="2:10" ht="24.75" customHeight="1" thickBot="1" x14ac:dyDescent="0.3">
      <c r="B142" s="57" t="s">
        <v>126</v>
      </c>
      <c r="C142" s="58"/>
      <c r="D142" s="58"/>
      <c r="E142" s="58"/>
      <c r="F142" s="58"/>
      <c r="G142" s="58"/>
      <c r="H142" s="59"/>
    </row>
    <row r="143" spans="2:10" ht="9.9499999999999993" customHeight="1" thickBot="1" x14ac:dyDescent="0.3">
      <c r="E143"/>
      <c r="F143" s="11"/>
      <c r="G143"/>
      <c r="H143" s="1"/>
    </row>
    <row r="144" spans="2:10" ht="15.75" customHeight="1" thickBot="1" x14ac:dyDescent="0.3">
      <c r="B144" s="53" t="s">
        <v>1</v>
      </c>
      <c r="C144" s="54"/>
      <c r="D144" s="54"/>
      <c r="E144" s="54"/>
      <c r="F144" s="13" t="s">
        <v>2</v>
      </c>
      <c r="G144" s="2" t="s">
        <v>3</v>
      </c>
      <c r="H144" s="2" t="s">
        <v>4</v>
      </c>
      <c r="I144" s="27"/>
      <c r="J144" s="28">
        <f>ROUND(F145,2)</f>
        <v>0</v>
      </c>
    </row>
    <row r="145" spans="2:10" ht="15.75" thickBot="1" x14ac:dyDescent="0.3">
      <c r="B145" s="44" t="s">
        <v>127</v>
      </c>
      <c r="C145" s="3" t="s">
        <v>6</v>
      </c>
      <c r="D145" s="55" t="s">
        <v>128</v>
      </c>
      <c r="E145" s="67"/>
      <c r="F145" s="25"/>
      <c r="G145" s="6">
        <v>1</v>
      </c>
      <c r="H145" s="5">
        <f>ROUND(J144*G145,2)</f>
        <v>0</v>
      </c>
      <c r="I145" s="29" t="str">
        <f>IF(ISBLANK('Modelo de oferta económica'!F145),"Es necesario completar el precio de esta partida, introduciendo un valor en la celda en naranja","")</f>
        <v>Es necesario completar el precio de esta partida, introduciendo un valor en la celda en naranja</v>
      </c>
    </row>
    <row r="146" spans="2:10" ht="24.75" customHeight="1" thickBot="1" x14ac:dyDescent="0.3">
      <c r="B146" s="57" t="s">
        <v>129</v>
      </c>
      <c r="C146" s="58"/>
      <c r="D146" s="58"/>
      <c r="E146" s="58"/>
      <c r="F146" s="58"/>
      <c r="G146" s="58"/>
      <c r="H146" s="59"/>
    </row>
    <row r="147" spans="2:10" ht="9.9499999999999993" customHeight="1" thickBot="1" x14ac:dyDescent="0.3">
      <c r="E147"/>
      <c r="F147" s="11"/>
      <c r="G147"/>
      <c r="H147" s="1"/>
    </row>
    <row r="148" spans="2:10" ht="15.75" thickBot="1" x14ac:dyDescent="0.3">
      <c r="B148" s="63" t="s">
        <v>45</v>
      </c>
      <c r="C148" s="64"/>
      <c r="D148" s="65" t="s">
        <v>130</v>
      </c>
      <c r="E148" s="66"/>
      <c r="F148" s="66"/>
      <c r="G148" s="66"/>
      <c r="H148" s="9">
        <f>+H151+H155+H159</f>
        <v>0</v>
      </c>
      <c r="I148" s="26">
        <f xml:space="preserve"> COUNTIF(I151:I161,"Es necesario completar el precio de esta partida, introduciendo un valor en la celda en naranja")</f>
        <v>3</v>
      </c>
    </row>
    <row r="149" spans="2:10" ht="9.9499999999999993" customHeight="1" thickBot="1" x14ac:dyDescent="0.3">
      <c r="E149"/>
      <c r="F149" s="11"/>
      <c r="G149"/>
      <c r="H149" s="1"/>
    </row>
    <row r="150" spans="2:10" ht="15.75" customHeight="1" thickBot="1" x14ac:dyDescent="0.3">
      <c r="B150" s="53" t="s">
        <v>1</v>
      </c>
      <c r="C150" s="54"/>
      <c r="D150" s="54"/>
      <c r="E150" s="54"/>
      <c r="F150" s="13" t="s">
        <v>14</v>
      </c>
      <c r="G150" s="2" t="s">
        <v>3</v>
      </c>
      <c r="H150" s="2" t="s">
        <v>4</v>
      </c>
      <c r="I150" s="27"/>
      <c r="J150" s="28">
        <f>ROUND(F151,2)</f>
        <v>0</v>
      </c>
    </row>
    <row r="151" spans="2:10" ht="15.75" thickBot="1" x14ac:dyDescent="0.3">
      <c r="B151" s="44" t="s">
        <v>131</v>
      </c>
      <c r="C151" s="3" t="s">
        <v>5</v>
      </c>
      <c r="D151" s="55" t="s">
        <v>132</v>
      </c>
      <c r="E151" s="56"/>
      <c r="F151" s="25"/>
      <c r="G151" s="3">
        <v>320</v>
      </c>
      <c r="H151" s="5">
        <f>ROUND(J150*G151,2)</f>
        <v>0</v>
      </c>
      <c r="I151" s="29" t="str">
        <f>IF(ISBLANK('Modelo de oferta económica'!F151),"Es necesario completar el precio de esta partida, introduciendo un valor en la celda en naranja","")</f>
        <v>Es necesario completar el precio de esta partida, introduciendo un valor en la celda en naranja</v>
      </c>
    </row>
    <row r="152" spans="2:10" ht="59.25" customHeight="1" thickBot="1" x14ac:dyDescent="0.3">
      <c r="B152" s="57" t="s">
        <v>133</v>
      </c>
      <c r="C152" s="58"/>
      <c r="D152" s="58"/>
      <c r="E152" s="58"/>
      <c r="F152" s="58"/>
      <c r="G152" s="58"/>
      <c r="H152" s="59"/>
    </row>
    <row r="153" spans="2:10" ht="9.9499999999999993" customHeight="1" thickBot="1" x14ac:dyDescent="0.3">
      <c r="E153"/>
      <c r="F153" s="11"/>
      <c r="G153"/>
      <c r="H153" s="1"/>
    </row>
    <row r="154" spans="2:10" ht="15.75" customHeight="1" thickBot="1" x14ac:dyDescent="0.3">
      <c r="B154" s="53" t="s">
        <v>1</v>
      </c>
      <c r="C154" s="54"/>
      <c r="D154" s="54"/>
      <c r="E154" s="54"/>
      <c r="F154" s="13" t="s">
        <v>14</v>
      </c>
      <c r="G154" s="2" t="s">
        <v>3</v>
      </c>
      <c r="H154" s="2" t="s">
        <v>4</v>
      </c>
      <c r="I154" s="27"/>
      <c r="J154" s="28">
        <f>ROUND(F155,2)</f>
        <v>0</v>
      </c>
    </row>
    <row r="155" spans="2:10" ht="15.75" thickBot="1" x14ac:dyDescent="0.3">
      <c r="B155" s="44" t="s">
        <v>134</v>
      </c>
      <c r="C155" s="3" t="s">
        <v>5</v>
      </c>
      <c r="D155" s="55" t="s">
        <v>135</v>
      </c>
      <c r="E155" s="67"/>
      <c r="F155" s="25"/>
      <c r="G155" s="3">
        <v>15</v>
      </c>
      <c r="H155" s="5">
        <f>ROUND(J154*G155,2)</f>
        <v>0</v>
      </c>
      <c r="I155" s="29" t="str">
        <f>IF(ISBLANK('Modelo de oferta económica'!F155),"Es necesario completar el precio de esta partida, introduciendo un valor en la celda en naranja","")</f>
        <v>Es necesario completar el precio de esta partida, introduciendo un valor en la celda en naranja</v>
      </c>
    </row>
    <row r="156" spans="2:10" ht="36.75" customHeight="1" thickBot="1" x14ac:dyDescent="0.3">
      <c r="B156" s="57" t="s">
        <v>136</v>
      </c>
      <c r="C156" s="58"/>
      <c r="D156" s="58"/>
      <c r="E156" s="58"/>
      <c r="F156" s="58"/>
      <c r="G156" s="58"/>
      <c r="H156" s="59"/>
    </row>
    <row r="157" spans="2:10" ht="9.9499999999999993" customHeight="1" thickBot="1" x14ac:dyDescent="0.3">
      <c r="E157"/>
      <c r="F157" s="11"/>
      <c r="G157"/>
      <c r="H157" s="1"/>
    </row>
    <row r="158" spans="2:10" ht="15.75" customHeight="1" thickBot="1" x14ac:dyDescent="0.3">
      <c r="B158" s="53" t="s">
        <v>1</v>
      </c>
      <c r="C158" s="54"/>
      <c r="D158" s="54"/>
      <c r="E158" s="54"/>
      <c r="F158" s="13" t="s">
        <v>14</v>
      </c>
      <c r="G158" s="2" t="s">
        <v>3</v>
      </c>
      <c r="H158" s="2" t="s">
        <v>4</v>
      </c>
      <c r="I158" s="27"/>
      <c r="J158" s="28">
        <f>ROUND(F159,2)</f>
        <v>0</v>
      </c>
    </row>
    <row r="159" spans="2:10" ht="15.75" thickBot="1" x14ac:dyDescent="0.3">
      <c r="B159" s="44" t="s">
        <v>137</v>
      </c>
      <c r="C159" s="3" t="s">
        <v>5</v>
      </c>
      <c r="D159" s="55" t="s">
        <v>138</v>
      </c>
      <c r="E159" s="67"/>
      <c r="F159" s="25"/>
      <c r="G159" s="3">
        <v>20</v>
      </c>
      <c r="H159" s="5">
        <f>ROUND(J158*G159,2)</f>
        <v>0</v>
      </c>
      <c r="I159" s="29" t="str">
        <f>IF(ISBLANK('Modelo de oferta económica'!F159),"Es necesario completar el precio de esta partida, introduciendo un valor en la celda en naranja","")</f>
        <v>Es necesario completar el precio de esta partida, introduciendo un valor en la celda en naranja</v>
      </c>
    </row>
    <row r="160" spans="2:10" ht="22.5" customHeight="1" thickBot="1" x14ac:dyDescent="0.3">
      <c r="B160" s="57" t="s">
        <v>139</v>
      </c>
      <c r="C160" s="58"/>
      <c r="D160" s="58"/>
      <c r="E160" s="58"/>
      <c r="F160" s="58"/>
      <c r="G160" s="58"/>
      <c r="H160" s="59"/>
    </row>
    <row r="161" spans="2:10" ht="9.9499999999999993" customHeight="1" thickBot="1" x14ac:dyDescent="0.3">
      <c r="E161"/>
      <c r="F161" s="11"/>
      <c r="G161"/>
      <c r="H161" s="1"/>
    </row>
    <row r="162" spans="2:10" ht="15.75" thickBot="1" x14ac:dyDescent="0.3">
      <c r="B162" s="63" t="s">
        <v>46</v>
      </c>
      <c r="C162" s="64"/>
      <c r="D162" s="65" t="s">
        <v>140</v>
      </c>
      <c r="E162" s="66"/>
      <c r="F162" s="66"/>
      <c r="G162" s="66"/>
      <c r="H162" s="9">
        <f>H165+H169+H173</f>
        <v>0</v>
      </c>
      <c r="I162" s="26">
        <f xml:space="preserve"> COUNTIF(I165:I175,"Es necesario completar el precio de esta partida, introduciendo un valor en la celda en naranja")</f>
        <v>3</v>
      </c>
    </row>
    <row r="163" spans="2:10" ht="9.9499999999999993" customHeight="1" thickBot="1" x14ac:dyDescent="0.3">
      <c r="E163"/>
      <c r="F163" s="11"/>
      <c r="G163"/>
      <c r="H163" s="1"/>
    </row>
    <row r="164" spans="2:10" ht="15.75" customHeight="1" thickBot="1" x14ac:dyDescent="0.3">
      <c r="B164" s="53" t="s">
        <v>1</v>
      </c>
      <c r="C164" s="54"/>
      <c r="D164" s="54"/>
      <c r="E164" s="54"/>
      <c r="F164" s="13" t="s">
        <v>2</v>
      </c>
      <c r="G164" s="2" t="s">
        <v>3</v>
      </c>
      <c r="H164" s="2" t="s">
        <v>4</v>
      </c>
      <c r="I164" s="27"/>
      <c r="J164" s="28">
        <f>ROUND(F165,2)</f>
        <v>0</v>
      </c>
    </row>
    <row r="165" spans="2:10" ht="15.75" thickBot="1" x14ac:dyDescent="0.3">
      <c r="B165" s="44" t="s">
        <v>141</v>
      </c>
      <c r="C165" s="3" t="s">
        <v>6</v>
      </c>
      <c r="D165" s="55" t="s">
        <v>144</v>
      </c>
      <c r="E165" s="56"/>
      <c r="F165" s="25"/>
      <c r="G165" s="6">
        <v>1</v>
      </c>
      <c r="H165" s="5">
        <f>ROUND(J164*G165,2)</f>
        <v>0</v>
      </c>
      <c r="I165" s="29" t="str">
        <f>IF(ISBLANK('Modelo de oferta económica'!F165),"Es necesario completar el precio de esta partida, introduciendo un valor en la celda en naranja","")</f>
        <v>Es necesario completar el precio de esta partida, introduciendo un valor en la celda en naranja</v>
      </c>
    </row>
    <row r="166" spans="2:10" ht="27" customHeight="1" thickBot="1" x14ac:dyDescent="0.3">
      <c r="B166" s="57" t="s">
        <v>145</v>
      </c>
      <c r="C166" s="58"/>
      <c r="D166" s="58"/>
      <c r="E166" s="58"/>
      <c r="F166" s="58"/>
      <c r="G166" s="58"/>
      <c r="H166" s="59"/>
    </row>
    <row r="167" spans="2:10" ht="9.9499999999999993" customHeight="1" thickBot="1" x14ac:dyDescent="0.3">
      <c r="E167"/>
      <c r="F167" s="11"/>
      <c r="G167"/>
      <c r="H167" s="1"/>
    </row>
    <row r="168" spans="2:10" ht="15.75" customHeight="1" thickBot="1" x14ac:dyDescent="0.3">
      <c r="B168" s="53" t="s">
        <v>1</v>
      </c>
      <c r="C168" s="54"/>
      <c r="D168" s="54"/>
      <c r="E168" s="54"/>
      <c r="F168" s="13" t="s">
        <v>2</v>
      </c>
      <c r="G168" s="2" t="s">
        <v>3</v>
      </c>
      <c r="H168" s="2" t="s">
        <v>4</v>
      </c>
      <c r="I168" s="27"/>
      <c r="J168" s="28">
        <f>ROUND(F169,2)</f>
        <v>0</v>
      </c>
    </row>
    <row r="169" spans="2:10" ht="15.75" thickBot="1" x14ac:dyDescent="0.3">
      <c r="B169" s="44" t="s">
        <v>142</v>
      </c>
      <c r="C169" s="3" t="s">
        <v>6</v>
      </c>
      <c r="D169" s="55" t="s">
        <v>146</v>
      </c>
      <c r="E169" s="56"/>
      <c r="F169" s="25"/>
      <c r="G169" s="6">
        <v>1</v>
      </c>
      <c r="H169" s="5">
        <f>ROUND(J168*G169,2)</f>
        <v>0</v>
      </c>
      <c r="I169" s="29" t="str">
        <f>IF(ISBLANK('Modelo de oferta económica'!F169),"Es necesario completar el precio de esta partida, introduciendo un valor en la celda en naranja","")</f>
        <v>Es necesario completar el precio de esta partida, introduciendo un valor en la celda en naranja</v>
      </c>
    </row>
    <row r="170" spans="2:10" ht="30" customHeight="1" thickBot="1" x14ac:dyDescent="0.3">
      <c r="B170" s="57" t="s">
        <v>147</v>
      </c>
      <c r="C170" s="58"/>
      <c r="D170" s="58"/>
      <c r="E170" s="58"/>
      <c r="F170" s="58"/>
      <c r="G170" s="58"/>
      <c r="H170" s="59"/>
    </row>
    <row r="171" spans="2:10" ht="9.9499999999999993" customHeight="1" thickBot="1" x14ac:dyDescent="0.3">
      <c r="E171"/>
      <c r="F171" s="11"/>
      <c r="G171"/>
      <c r="H171" s="1"/>
    </row>
    <row r="172" spans="2:10" ht="15.75" customHeight="1" thickBot="1" x14ac:dyDescent="0.3">
      <c r="B172" s="53" t="s">
        <v>1</v>
      </c>
      <c r="C172" s="54"/>
      <c r="D172" s="54"/>
      <c r="E172" s="54"/>
      <c r="F172" s="13" t="s">
        <v>14</v>
      </c>
      <c r="G172" s="2" t="s">
        <v>3</v>
      </c>
      <c r="H172" s="2" t="s">
        <v>4</v>
      </c>
      <c r="I172" s="27"/>
      <c r="J172" s="28">
        <f>ROUND(F173,2)</f>
        <v>0</v>
      </c>
    </row>
    <row r="173" spans="2:10" ht="15.75" thickBot="1" x14ac:dyDescent="0.3">
      <c r="B173" s="44" t="s">
        <v>143</v>
      </c>
      <c r="C173" s="3" t="s">
        <v>13</v>
      </c>
      <c r="D173" s="55" t="s">
        <v>148</v>
      </c>
      <c r="E173" s="56"/>
      <c r="F173" s="25"/>
      <c r="G173" s="3">
        <v>1</v>
      </c>
      <c r="H173" s="5">
        <f>ROUND('Modelo de oferta económica'!J172*G173,2)</f>
        <v>0</v>
      </c>
      <c r="I173" s="29" t="str">
        <f>IF(ISBLANK('Modelo de oferta económica'!F173),"Es necesario completar el precio de esta partida, introduciendo un valor en la celda en naranja","")</f>
        <v>Es necesario completar el precio de esta partida, introduciendo un valor en la celda en naranja</v>
      </c>
    </row>
    <row r="174" spans="2:10" ht="27.75" customHeight="1" thickBot="1" x14ac:dyDescent="0.3">
      <c r="B174" s="60" t="s">
        <v>149</v>
      </c>
      <c r="C174" s="61"/>
      <c r="D174" s="61"/>
      <c r="E174" s="61"/>
      <c r="F174" s="61"/>
      <c r="G174" s="61"/>
      <c r="H174" s="62"/>
    </row>
    <row r="175" spans="2:10" ht="9.9499999999999993" customHeight="1" thickBot="1" x14ac:dyDescent="0.3">
      <c r="E175"/>
      <c r="F175" s="11"/>
      <c r="G175"/>
      <c r="H175" s="1"/>
    </row>
    <row r="176" spans="2:10" ht="15.75" thickBot="1" x14ac:dyDescent="0.3">
      <c r="B176" s="63" t="s">
        <v>48</v>
      </c>
      <c r="C176" s="64"/>
      <c r="D176" s="65" t="s">
        <v>47</v>
      </c>
      <c r="E176" s="66"/>
      <c r="F176" s="66"/>
      <c r="G176" s="66"/>
      <c r="H176" s="9">
        <f>+H179+H183</f>
        <v>0</v>
      </c>
      <c r="I176" s="26">
        <f xml:space="preserve"> COUNTIF(I179:I180,"Es necesario completar el precio de esta partida, introduciendo un valor en la celda en naranja")</f>
        <v>1</v>
      </c>
    </row>
    <row r="177" spans="2:10" ht="9.9499999999999993" customHeight="1" thickBot="1" x14ac:dyDescent="0.3">
      <c r="E177"/>
      <c r="F177" s="11"/>
      <c r="G177"/>
      <c r="H177" s="1"/>
    </row>
    <row r="178" spans="2:10" ht="15.75" customHeight="1" thickBot="1" x14ac:dyDescent="0.3">
      <c r="B178" s="53" t="s">
        <v>1</v>
      </c>
      <c r="C178" s="54"/>
      <c r="D178" s="54"/>
      <c r="E178" s="54"/>
      <c r="F178" s="13" t="s">
        <v>2</v>
      </c>
      <c r="G178" s="2" t="s">
        <v>3</v>
      </c>
      <c r="H178" s="2" t="s">
        <v>4</v>
      </c>
      <c r="I178" s="27"/>
      <c r="J178" s="28">
        <f>ROUND(F179,2)</f>
        <v>0</v>
      </c>
    </row>
    <row r="179" spans="2:10" ht="15.75" thickBot="1" x14ac:dyDescent="0.3">
      <c r="B179" s="44" t="s">
        <v>151</v>
      </c>
      <c r="C179" s="3" t="s">
        <v>80</v>
      </c>
      <c r="D179" s="55" t="s">
        <v>153</v>
      </c>
      <c r="E179" s="56"/>
      <c r="F179" s="25"/>
      <c r="G179" s="6">
        <v>2</v>
      </c>
      <c r="H179" s="5">
        <f>ROUND(J178*G179,2)</f>
        <v>0</v>
      </c>
      <c r="I179" s="29" t="str">
        <f>IF(ISBLANK('Modelo de oferta económica'!F179),"Es necesario completar el precio de esta partida, introduciendo un valor en la celda en naranja","")</f>
        <v>Es necesario completar el precio de esta partida, introduciendo un valor en la celda en naranja</v>
      </c>
    </row>
    <row r="180" spans="2:10" ht="30" customHeight="1" thickBot="1" x14ac:dyDescent="0.3">
      <c r="B180" s="57" t="s">
        <v>154</v>
      </c>
      <c r="C180" s="58"/>
      <c r="D180" s="58"/>
      <c r="E180" s="58"/>
      <c r="F180" s="58"/>
      <c r="G180" s="58"/>
      <c r="H180" s="59"/>
    </row>
    <row r="181" spans="2:10" ht="9.9499999999999993" customHeight="1" thickBot="1" x14ac:dyDescent="0.3">
      <c r="D181" s="7"/>
      <c r="E181"/>
      <c r="F181" s="11"/>
      <c r="G181"/>
      <c r="H181" s="1"/>
    </row>
    <row r="182" spans="2:10" ht="15.75" customHeight="1" thickBot="1" x14ac:dyDescent="0.3">
      <c r="B182" s="53" t="s">
        <v>1</v>
      </c>
      <c r="C182" s="54"/>
      <c r="D182" s="54"/>
      <c r="E182" s="54"/>
      <c r="F182" s="13" t="s">
        <v>2</v>
      </c>
      <c r="G182" s="2" t="s">
        <v>3</v>
      </c>
      <c r="H182" s="2" t="s">
        <v>4</v>
      </c>
      <c r="I182" s="27"/>
      <c r="J182" s="28">
        <f>ROUND(F183,2)</f>
        <v>0</v>
      </c>
    </row>
    <row r="183" spans="2:10" ht="15.75" thickBot="1" x14ac:dyDescent="0.3">
      <c r="B183" s="44" t="s">
        <v>152</v>
      </c>
      <c r="C183" s="3" t="s">
        <v>80</v>
      </c>
      <c r="D183" s="55" t="s">
        <v>155</v>
      </c>
      <c r="E183" s="56"/>
      <c r="F183" s="25"/>
      <c r="G183" s="6">
        <v>2</v>
      </c>
      <c r="H183" s="5">
        <f>ROUND(J182*G183,2)</f>
        <v>0</v>
      </c>
      <c r="I183" s="29" t="str">
        <f>IF(ISBLANK('Modelo de oferta económica'!F183),"Es necesario completar el precio de esta partida, introduciendo un valor en la celda en naranja","")</f>
        <v>Es necesario completar el precio de esta partida, introduciendo un valor en la celda en naranja</v>
      </c>
    </row>
    <row r="184" spans="2:10" ht="27" customHeight="1" thickBot="1" x14ac:dyDescent="0.3">
      <c r="B184" s="57" t="s">
        <v>156</v>
      </c>
      <c r="C184" s="58"/>
      <c r="D184" s="58"/>
      <c r="E184" s="58"/>
      <c r="F184" s="58"/>
      <c r="G184" s="58"/>
      <c r="H184" s="59"/>
    </row>
    <row r="185" spans="2:10" ht="9.9499999999999993" customHeight="1" thickBot="1" x14ac:dyDescent="0.3">
      <c r="E185"/>
      <c r="F185" s="11"/>
      <c r="G185"/>
      <c r="H185" s="1"/>
    </row>
    <row r="186" spans="2:10" ht="15.75" thickBot="1" x14ac:dyDescent="0.3">
      <c r="B186" s="63" t="s">
        <v>49</v>
      </c>
      <c r="C186" s="64"/>
      <c r="D186" s="65" t="s">
        <v>10</v>
      </c>
      <c r="E186" s="66"/>
      <c r="F186" s="66"/>
      <c r="G186" s="66"/>
      <c r="H186" s="9">
        <f>+H189</f>
        <v>0</v>
      </c>
      <c r="I186" s="26">
        <f xml:space="preserve"> COUNTIF(I189:I191,"Es necesario completar el precio de esta partida, introduciendo un valor en la celda en naranja")</f>
        <v>1</v>
      </c>
    </row>
    <row r="187" spans="2:10" ht="9.9499999999999993" customHeight="1" thickBot="1" x14ac:dyDescent="0.3">
      <c r="E187"/>
      <c r="F187" s="11"/>
      <c r="G187"/>
      <c r="H187" s="1"/>
    </row>
    <row r="188" spans="2:10" ht="15.75" customHeight="1" thickBot="1" x14ac:dyDescent="0.3">
      <c r="B188" s="53" t="s">
        <v>1</v>
      </c>
      <c r="C188" s="54"/>
      <c r="D188" s="54"/>
      <c r="E188" s="54"/>
      <c r="F188" s="13" t="s">
        <v>14</v>
      </c>
      <c r="G188" s="2" t="s">
        <v>3</v>
      </c>
      <c r="H188" s="2" t="s">
        <v>4</v>
      </c>
      <c r="I188" s="27"/>
      <c r="J188" s="28">
        <f>ROUND(F189,2)</f>
        <v>0</v>
      </c>
    </row>
    <row r="189" spans="2:10" ht="15.75" thickBot="1" x14ac:dyDescent="0.3">
      <c r="B189" s="44" t="s">
        <v>150</v>
      </c>
      <c r="C189" s="3" t="s">
        <v>13</v>
      </c>
      <c r="D189" s="55" t="s">
        <v>37</v>
      </c>
      <c r="E189" s="56"/>
      <c r="F189" s="25"/>
      <c r="G189" s="3">
        <v>1</v>
      </c>
      <c r="H189" s="5">
        <f>ROUND(J188*G189,2)</f>
        <v>0</v>
      </c>
      <c r="I189" s="29" t="str">
        <f>IF(ISBLANK('Modelo de oferta económica'!F189),"Es necesario completar el precio de esta partida, introduciendo un valor en la celda en naranja","")</f>
        <v>Es necesario completar el precio de esta partida, introduciendo un valor en la celda en naranja</v>
      </c>
    </row>
    <row r="190" spans="2:10" ht="18.75" customHeight="1" thickBot="1" x14ac:dyDescent="0.3">
      <c r="B190" s="60" t="s">
        <v>38</v>
      </c>
      <c r="C190" s="61"/>
      <c r="D190" s="61"/>
      <c r="E190" s="61"/>
      <c r="F190" s="61"/>
      <c r="G190" s="61"/>
      <c r="H190" s="62"/>
    </row>
    <row r="191" spans="2:10" s="10" customFormat="1" x14ac:dyDescent="0.25"/>
    <row r="192" spans="2:10" s="10" customFormat="1" x14ac:dyDescent="0.25"/>
    <row r="193" s="10" customFormat="1" x14ac:dyDescent="0.25"/>
    <row r="194" s="10" customFormat="1" x14ac:dyDescent="0.25"/>
    <row r="195" s="10" customFormat="1" x14ac:dyDescent="0.25"/>
    <row r="196" s="10" customFormat="1" x14ac:dyDescent="0.25"/>
    <row r="197" s="10" customFormat="1" x14ac:dyDescent="0.25"/>
    <row r="198" s="10" customFormat="1" x14ac:dyDescent="0.25"/>
    <row r="199" s="10" customFormat="1" x14ac:dyDescent="0.25"/>
    <row r="200" s="10" customFormat="1" x14ac:dyDescent="0.25"/>
    <row r="201" s="10" customFormat="1" x14ac:dyDescent="0.25"/>
    <row r="202" s="10" customFormat="1" x14ac:dyDescent="0.25"/>
    <row r="203" s="10" customFormat="1" x14ac:dyDescent="0.25"/>
    <row r="204" s="10" customFormat="1" x14ac:dyDescent="0.25"/>
    <row r="205" s="10" customFormat="1" x14ac:dyDescent="0.25"/>
    <row r="206" s="10" customFormat="1" x14ac:dyDescent="0.25"/>
    <row r="207" s="10" customFormat="1" x14ac:dyDescent="0.25"/>
    <row r="208" s="10" customFormat="1" x14ac:dyDescent="0.25"/>
    <row r="209" s="10" customFormat="1" x14ac:dyDescent="0.25"/>
    <row r="210" s="10" customFormat="1" x14ac:dyDescent="0.25"/>
    <row r="211" s="10" customFormat="1" x14ac:dyDescent="0.25"/>
    <row r="212" s="10" customFormat="1" x14ac:dyDescent="0.25"/>
    <row r="213" s="10" customFormat="1" x14ac:dyDescent="0.25"/>
    <row r="214" s="10" customFormat="1" x14ac:dyDescent="0.25"/>
    <row r="215" s="10" customFormat="1" x14ac:dyDescent="0.25"/>
    <row r="216" s="10" customFormat="1" x14ac:dyDescent="0.25"/>
    <row r="217" s="10" customFormat="1" x14ac:dyDescent="0.25"/>
    <row r="218" s="10" customFormat="1" x14ac:dyDescent="0.25"/>
    <row r="219" s="10" customFormat="1" x14ac:dyDescent="0.25"/>
    <row r="220" s="10" customFormat="1" x14ac:dyDescent="0.25"/>
    <row r="221" s="10" customFormat="1" x14ac:dyDescent="0.25"/>
    <row r="222" s="10" customFormat="1" x14ac:dyDescent="0.25"/>
    <row r="223" s="10" customFormat="1" x14ac:dyDescent="0.25"/>
    <row r="224" s="10" customFormat="1" x14ac:dyDescent="0.25"/>
    <row r="225" s="10" customFormat="1" x14ac:dyDescent="0.25"/>
    <row r="226" s="10" customFormat="1" x14ac:dyDescent="0.25"/>
    <row r="227" s="10" customFormat="1" x14ac:dyDescent="0.25"/>
    <row r="228" s="10" customFormat="1" x14ac:dyDescent="0.25"/>
    <row r="229" s="10" customFormat="1" x14ac:dyDescent="0.25"/>
    <row r="230" s="10" customFormat="1" x14ac:dyDescent="0.25"/>
    <row r="231" s="10" customFormat="1" x14ac:dyDescent="0.25"/>
    <row r="232" s="10" customFormat="1" x14ac:dyDescent="0.25"/>
    <row r="233" s="10" customFormat="1" x14ac:dyDescent="0.25"/>
    <row r="234" s="10" customFormat="1" x14ac:dyDescent="0.25"/>
    <row r="235" s="10" customFormat="1" x14ac:dyDescent="0.25"/>
    <row r="236" s="10" customFormat="1" x14ac:dyDescent="0.25"/>
    <row r="237" s="10" customFormat="1" x14ac:dyDescent="0.25"/>
    <row r="238" s="10" customFormat="1" x14ac:dyDescent="0.25"/>
    <row r="239" s="10" customFormat="1" x14ac:dyDescent="0.25"/>
    <row r="240" s="10" customFormat="1" x14ac:dyDescent="0.25"/>
    <row r="241" s="10" customFormat="1" x14ac:dyDescent="0.25"/>
    <row r="242" s="10" customFormat="1" x14ac:dyDescent="0.25"/>
    <row r="243" s="10" customFormat="1" x14ac:dyDescent="0.25"/>
    <row r="244" s="10" customFormat="1" x14ac:dyDescent="0.25"/>
    <row r="245" s="10" customFormat="1" x14ac:dyDescent="0.25"/>
    <row r="246" s="10" customFormat="1" x14ac:dyDescent="0.25"/>
    <row r="247" s="10" customFormat="1" x14ac:dyDescent="0.25"/>
    <row r="248" s="10" customFormat="1" x14ac:dyDescent="0.25"/>
    <row r="249" s="10" customFormat="1" x14ac:dyDescent="0.25"/>
    <row r="250" s="10" customFormat="1" x14ac:dyDescent="0.25"/>
    <row r="251" s="10" customFormat="1" x14ac:dyDescent="0.25"/>
    <row r="252" s="10" customFormat="1" x14ac:dyDescent="0.25"/>
    <row r="253" s="10" customFormat="1" x14ac:dyDescent="0.25"/>
    <row r="254" s="10" customFormat="1" x14ac:dyDescent="0.25"/>
    <row r="255" s="10" customFormat="1" x14ac:dyDescent="0.25"/>
    <row r="256" s="10" customFormat="1" x14ac:dyDescent="0.25"/>
    <row r="257" s="10" customFormat="1" x14ac:dyDescent="0.25"/>
    <row r="258" s="10" customFormat="1" x14ac:dyDescent="0.25"/>
    <row r="259" s="10" customFormat="1" x14ac:dyDescent="0.25"/>
    <row r="260" s="10" customFormat="1" x14ac:dyDescent="0.25"/>
    <row r="261" s="10" customFormat="1" x14ac:dyDescent="0.25"/>
    <row r="262" s="10" customFormat="1" x14ac:dyDescent="0.25"/>
    <row r="263" s="10" customFormat="1" x14ac:dyDescent="0.25"/>
    <row r="264" s="10" customFormat="1" x14ac:dyDescent="0.25"/>
    <row r="265" s="10" customFormat="1" x14ac:dyDescent="0.25"/>
    <row r="266" s="10" customFormat="1" x14ac:dyDescent="0.25"/>
    <row r="267" s="10" customFormat="1" x14ac:dyDescent="0.25"/>
    <row r="268" s="10" customFormat="1" x14ac:dyDescent="0.25"/>
    <row r="269" s="10" customFormat="1" x14ac:dyDescent="0.25"/>
    <row r="270" s="10" customFormat="1" x14ac:dyDescent="0.25"/>
    <row r="271" s="10" customFormat="1" x14ac:dyDescent="0.25"/>
    <row r="272" s="10" customFormat="1" x14ac:dyDescent="0.25"/>
    <row r="273" s="10" customFormat="1" x14ac:dyDescent="0.25"/>
    <row r="274" s="10" customFormat="1" x14ac:dyDescent="0.25"/>
    <row r="275" s="10" customFormat="1" x14ac:dyDescent="0.25"/>
    <row r="276" s="10" customFormat="1" x14ac:dyDescent="0.25"/>
    <row r="277" s="10" customFormat="1" x14ac:dyDescent="0.25"/>
    <row r="278" s="10" customFormat="1" x14ac:dyDescent="0.25"/>
    <row r="279" s="10" customFormat="1" x14ac:dyDescent="0.25"/>
    <row r="280" s="10" customFormat="1" x14ac:dyDescent="0.25"/>
    <row r="281" s="10" customFormat="1" x14ac:dyDescent="0.25"/>
    <row r="282" s="10" customFormat="1" x14ac:dyDescent="0.25"/>
    <row r="283" s="10" customFormat="1" x14ac:dyDescent="0.25"/>
    <row r="284" s="10" customFormat="1" x14ac:dyDescent="0.25"/>
    <row r="285" s="10" customFormat="1" x14ac:dyDescent="0.25"/>
    <row r="286" s="10" customFormat="1" x14ac:dyDescent="0.25"/>
    <row r="287" s="10" customFormat="1" x14ac:dyDescent="0.25"/>
    <row r="288" s="10" customFormat="1" x14ac:dyDescent="0.25"/>
    <row r="289" s="10" customFormat="1" x14ac:dyDescent="0.25"/>
    <row r="290" s="10" customFormat="1" x14ac:dyDescent="0.25"/>
    <row r="291" s="10" customFormat="1" x14ac:dyDescent="0.25"/>
    <row r="292" s="10" customFormat="1" x14ac:dyDescent="0.25"/>
    <row r="293" s="10" customFormat="1" x14ac:dyDescent="0.25"/>
    <row r="294" s="10" customFormat="1" x14ac:dyDescent="0.25"/>
    <row r="295" s="10" customFormat="1" x14ac:dyDescent="0.25"/>
    <row r="296" s="10" customFormat="1" x14ac:dyDescent="0.25"/>
    <row r="297" s="10" customFormat="1" x14ac:dyDescent="0.25"/>
    <row r="298" s="10" customFormat="1" x14ac:dyDescent="0.25"/>
    <row r="299" s="10" customFormat="1" x14ac:dyDescent="0.25"/>
    <row r="300" s="10" customFormat="1" x14ac:dyDescent="0.25"/>
    <row r="301" s="10" customFormat="1" x14ac:dyDescent="0.25"/>
    <row r="302" s="10" customFormat="1" x14ac:dyDescent="0.25"/>
    <row r="303" s="10" customFormat="1" x14ac:dyDescent="0.25"/>
    <row r="304" s="10" customFormat="1" x14ac:dyDescent="0.25"/>
    <row r="305" s="10" customFormat="1" x14ac:dyDescent="0.25"/>
    <row r="306" s="10" customFormat="1" x14ac:dyDescent="0.25"/>
    <row r="307" s="10" customFormat="1" x14ac:dyDescent="0.25"/>
    <row r="308" s="10" customFormat="1" x14ac:dyDescent="0.25"/>
    <row r="309" s="10" customFormat="1" x14ac:dyDescent="0.25"/>
    <row r="310" s="10" customFormat="1" x14ac:dyDescent="0.25"/>
    <row r="311" s="10" customFormat="1" x14ac:dyDescent="0.25"/>
    <row r="312" s="10" customFormat="1" x14ac:dyDescent="0.25"/>
    <row r="313" s="10" customFormat="1" x14ac:dyDescent="0.25"/>
    <row r="314" s="10" customFormat="1" x14ac:dyDescent="0.25"/>
    <row r="315" s="10" customFormat="1" x14ac:dyDescent="0.25"/>
    <row r="316" s="10" customFormat="1" x14ac:dyDescent="0.25"/>
    <row r="317" s="10" customFormat="1" x14ac:dyDescent="0.25"/>
    <row r="318" s="10" customFormat="1" x14ac:dyDescent="0.25"/>
    <row r="319" s="10" customFormat="1" x14ac:dyDescent="0.25"/>
    <row r="320" s="10" customFormat="1" x14ac:dyDescent="0.25"/>
    <row r="321" s="10" customFormat="1" x14ac:dyDescent="0.25"/>
    <row r="322" s="10" customFormat="1" x14ac:dyDescent="0.25"/>
    <row r="323" s="10" customFormat="1" x14ac:dyDescent="0.25"/>
    <row r="324" s="10" customFormat="1" x14ac:dyDescent="0.25"/>
    <row r="325" s="10" customFormat="1" x14ac:dyDescent="0.25"/>
    <row r="326" s="10" customFormat="1" x14ac:dyDescent="0.25"/>
    <row r="327" s="10" customFormat="1" x14ac:dyDescent="0.25"/>
    <row r="328" s="10" customFormat="1" x14ac:dyDescent="0.25"/>
    <row r="329" s="10" customFormat="1" x14ac:dyDescent="0.25"/>
    <row r="330" s="10" customFormat="1" x14ac:dyDescent="0.25"/>
    <row r="331" s="10" customFormat="1" x14ac:dyDescent="0.25"/>
    <row r="332" s="10" customFormat="1" x14ac:dyDescent="0.25"/>
    <row r="333" s="10" customFormat="1" x14ac:dyDescent="0.25"/>
    <row r="334" s="10" customFormat="1" x14ac:dyDescent="0.25"/>
    <row r="335" s="10" customFormat="1" x14ac:dyDescent="0.25"/>
    <row r="336" s="10" customFormat="1" x14ac:dyDescent="0.25"/>
    <row r="337" s="10" customFormat="1" x14ac:dyDescent="0.25"/>
    <row r="338" s="10" customFormat="1" x14ac:dyDescent="0.25"/>
    <row r="339" s="10" customFormat="1" x14ac:dyDescent="0.25"/>
    <row r="340" s="10" customFormat="1" x14ac:dyDescent="0.25"/>
    <row r="341" s="10" customFormat="1" x14ac:dyDescent="0.25"/>
    <row r="342" s="10" customFormat="1" x14ac:dyDescent="0.25"/>
    <row r="343" s="10" customFormat="1" x14ac:dyDescent="0.25"/>
    <row r="344" s="10" customFormat="1" x14ac:dyDescent="0.25"/>
    <row r="345" s="10" customFormat="1" x14ac:dyDescent="0.25"/>
    <row r="346" s="10" customFormat="1" x14ac:dyDescent="0.25"/>
    <row r="347" s="10" customFormat="1" x14ac:dyDescent="0.25"/>
    <row r="348" s="10" customFormat="1" x14ac:dyDescent="0.25"/>
    <row r="349" s="10" customFormat="1" x14ac:dyDescent="0.25"/>
    <row r="350" s="10" customFormat="1" x14ac:dyDescent="0.25"/>
    <row r="351" s="10" customFormat="1" x14ac:dyDescent="0.25"/>
    <row r="352" s="10" customFormat="1" x14ac:dyDescent="0.25"/>
    <row r="353" s="10" customFormat="1" x14ac:dyDescent="0.25"/>
    <row r="354" s="10" customFormat="1" x14ac:dyDescent="0.25"/>
    <row r="355" s="10" customFormat="1" x14ac:dyDescent="0.25"/>
    <row r="356" s="10" customFormat="1" x14ac:dyDescent="0.25"/>
    <row r="357" s="10" customFormat="1" x14ac:dyDescent="0.25"/>
    <row r="358" s="10" customFormat="1" x14ac:dyDescent="0.25"/>
    <row r="359" s="10" customFormat="1" x14ac:dyDescent="0.25"/>
    <row r="360" s="10" customFormat="1" x14ac:dyDescent="0.25"/>
    <row r="361" s="10" customFormat="1" x14ac:dyDescent="0.25"/>
    <row r="362" s="10" customFormat="1" x14ac:dyDescent="0.25"/>
    <row r="363" s="10" customFormat="1" x14ac:dyDescent="0.25"/>
    <row r="364" s="10" customFormat="1" x14ac:dyDescent="0.25"/>
    <row r="365" s="10" customFormat="1" x14ac:dyDescent="0.25"/>
    <row r="366" s="10" customFormat="1" x14ac:dyDescent="0.25"/>
    <row r="367" s="10" customFormat="1" x14ac:dyDescent="0.25"/>
    <row r="368" s="10" customFormat="1" x14ac:dyDescent="0.25"/>
    <row r="369" s="10" customFormat="1" x14ac:dyDescent="0.25"/>
    <row r="370" s="10" customFormat="1" x14ac:dyDescent="0.25"/>
    <row r="371" s="10" customFormat="1" x14ac:dyDescent="0.25"/>
    <row r="372" s="10" customFormat="1" x14ac:dyDescent="0.25"/>
    <row r="373" s="10" customFormat="1" x14ac:dyDescent="0.25"/>
    <row r="374" s="10" customFormat="1" x14ac:dyDescent="0.25"/>
    <row r="375" s="10" customFormat="1" x14ac:dyDescent="0.25"/>
    <row r="376" s="10" customFormat="1" x14ac:dyDescent="0.25"/>
    <row r="377" s="10" customFormat="1" x14ac:dyDescent="0.25"/>
    <row r="378" s="10" customFormat="1" x14ac:dyDescent="0.25"/>
    <row r="379" s="10" customFormat="1" x14ac:dyDescent="0.25"/>
    <row r="380" s="10" customFormat="1" x14ac:dyDescent="0.25"/>
    <row r="381" s="10" customFormat="1" x14ac:dyDescent="0.25"/>
    <row r="382" s="10" customFormat="1" x14ac:dyDescent="0.25"/>
    <row r="383" s="10" customFormat="1" x14ac:dyDescent="0.25"/>
    <row r="384" s="10" customFormat="1" x14ac:dyDescent="0.25"/>
    <row r="385" s="10" customFormat="1" x14ac:dyDescent="0.25"/>
    <row r="386" s="10" customFormat="1" x14ac:dyDescent="0.25"/>
    <row r="387" s="10" customFormat="1" x14ac:dyDescent="0.25"/>
    <row r="388" s="10" customFormat="1" x14ac:dyDescent="0.25"/>
    <row r="389" s="10" customFormat="1" x14ac:dyDescent="0.25"/>
    <row r="390" s="10" customFormat="1" x14ac:dyDescent="0.25"/>
    <row r="391" s="10" customFormat="1" x14ac:dyDescent="0.25"/>
    <row r="392" s="10" customFormat="1" x14ac:dyDescent="0.25"/>
    <row r="393" s="10" customFormat="1" x14ac:dyDescent="0.25"/>
    <row r="394" s="10" customFormat="1" x14ac:dyDescent="0.25"/>
    <row r="395" s="10" customFormat="1" x14ac:dyDescent="0.25"/>
    <row r="396" s="10" customFormat="1" x14ac:dyDescent="0.25"/>
    <row r="397" s="10" customFormat="1" x14ac:dyDescent="0.25"/>
    <row r="398" s="10" customFormat="1" x14ac:dyDescent="0.25"/>
    <row r="399" s="10" customFormat="1" x14ac:dyDescent="0.25"/>
    <row r="400" s="10" customFormat="1" x14ac:dyDescent="0.25"/>
    <row r="401" s="10" customFormat="1" x14ac:dyDescent="0.25"/>
    <row r="402" s="10" customFormat="1" x14ac:dyDescent="0.25"/>
    <row r="403" s="10" customFormat="1" x14ac:dyDescent="0.25"/>
    <row r="404" s="10" customFormat="1" x14ac:dyDescent="0.25"/>
    <row r="405" s="10" customFormat="1" x14ac:dyDescent="0.25"/>
    <row r="406" s="10" customFormat="1" x14ac:dyDescent="0.25"/>
    <row r="407" s="10" customFormat="1" x14ac:dyDescent="0.25"/>
    <row r="408" s="10" customFormat="1" x14ac:dyDescent="0.25"/>
    <row r="409" s="10" customFormat="1" x14ac:dyDescent="0.25"/>
    <row r="410" s="10" customFormat="1" x14ac:dyDescent="0.25"/>
    <row r="411" s="10" customFormat="1" x14ac:dyDescent="0.25"/>
    <row r="412" s="10" customFormat="1" x14ac:dyDescent="0.25"/>
    <row r="413" s="10" customFormat="1" x14ac:dyDescent="0.25"/>
    <row r="414" s="10" customFormat="1" x14ac:dyDescent="0.25"/>
    <row r="415" s="10" customFormat="1" x14ac:dyDescent="0.25"/>
    <row r="416" s="10" customFormat="1" x14ac:dyDescent="0.25"/>
    <row r="417" s="10" customFormat="1" x14ac:dyDescent="0.25"/>
    <row r="418" s="10" customFormat="1" x14ac:dyDescent="0.25"/>
    <row r="419" s="10" customFormat="1" x14ac:dyDescent="0.25"/>
    <row r="420" s="10" customFormat="1" x14ac:dyDescent="0.25"/>
    <row r="421" s="10" customFormat="1" x14ac:dyDescent="0.25"/>
    <row r="422" s="10" customFormat="1" x14ac:dyDescent="0.25"/>
    <row r="423" s="10" customFormat="1" x14ac:dyDescent="0.25"/>
    <row r="424" s="10" customFormat="1" x14ac:dyDescent="0.25"/>
    <row r="425" s="10" customFormat="1" x14ac:dyDescent="0.25"/>
    <row r="426" s="10" customFormat="1" x14ac:dyDescent="0.25"/>
    <row r="427" s="10" customFormat="1" x14ac:dyDescent="0.25"/>
    <row r="428" s="10" customFormat="1" x14ac:dyDescent="0.25"/>
    <row r="429" s="10" customFormat="1" x14ac:dyDescent="0.25"/>
    <row r="430" s="10" customFormat="1" x14ac:dyDescent="0.25"/>
    <row r="431" s="10" customFormat="1" x14ac:dyDescent="0.25"/>
    <row r="432" s="10" customFormat="1" x14ac:dyDescent="0.25"/>
    <row r="433" s="10" customFormat="1" x14ac:dyDescent="0.25"/>
    <row r="434" s="10" customFormat="1" x14ac:dyDescent="0.25"/>
    <row r="435" s="10" customFormat="1" x14ac:dyDescent="0.25"/>
    <row r="436" s="10" customFormat="1" x14ac:dyDescent="0.25"/>
    <row r="437" s="10" customFormat="1" x14ac:dyDescent="0.25"/>
    <row r="438" s="10" customFormat="1" x14ac:dyDescent="0.25"/>
    <row r="439" s="10" customFormat="1" x14ac:dyDescent="0.25"/>
    <row r="440" s="10" customFormat="1" x14ac:dyDescent="0.25"/>
    <row r="441" s="10" customFormat="1" x14ac:dyDescent="0.25"/>
    <row r="442" s="10" customFormat="1" x14ac:dyDescent="0.25"/>
    <row r="443" s="10" customFormat="1" x14ac:dyDescent="0.25"/>
    <row r="444" s="10" customFormat="1" x14ac:dyDescent="0.25"/>
    <row r="445" s="10" customFormat="1" x14ac:dyDescent="0.25"/>
    <row r="446" s="10" customFormat="1" x14ac:dyDescent="0.25"/>
    <row r="447" s="10" customFormat="1" x14ac:dyDescent="0.25"/>
    <row r="448" s="10" customFormat="1" x14ac:dyDescent="0.25"/>
    <row r="449" s="10" customFormat="1" x14ac:dyDescent="0.25"/>
    <row r="450" s="10" customFormat="1" x14ac:dyDescent="0.25"/>
    <row r="451" s="10" customFormat="1" x14ac:dyDescent="0.25"/>
    <row r="452" s="10" customFormat="1" x14ac:dyDescent="0.25"/>
    <row r="453" s="10" customFormat="1" x14ac:dyDescent="0.25"/>
    <row r="454" s="10" customFormat="1" x14ac:dyDescent="0.25"/>
    <row r="455" s="10" customFormat="1" x14ac:dyDescent="0.25"/>
    <row r="456" s="10" customFormat="1" x14ac:dyDescent="0.25"/>
    <row r="457" s="10" customFormat="1" x14ac:dyDescent="0.25"/>
    <row r="458" s="10" customFormat="1" x14ac:dyDescent="0.25"/>
    <row r="459" s="10" customFormat="1" x14ac:dyDescent="0.25"/>
    <row r="460" s="10" customFormat="1" x14ac:dyDescent="0.25"/>
    <row r="461" s="10" customFormat="1" x14ac:dyDescent="0.25"/>
    <row r="462" s="10" customFormat="1" x14ac:dyDescent="0.25"/>
    <row r="463" s="10" customFormat="1" x14ac:dyDescent="0.25"/>
    <row r="464" s="10" customFormat="1" x14ac:dyDescent="0.25"/>
    <row r="465" s="10" customFormat="1" x14ac:dyDescent="0.25"/>
    <row r="466" s="10" customFormat="1" x14ac:dyDescent="0.25"/>
    <row r="467" s="10" customFormat="1" x14ac:dyDescent="0.25"/>
    <row r="468" s="10" customFormat="1" x14ac:dyDescent="0.25"/>
    <row r="469" s="10" customFormat="1" x14ac:dyDescent="0.25"/>
    <row r="470" s="10" customFormat="1" x14ac:dyDescent="0.25"/>
    <row r="471" s="10" customFormat="1" x14ac:dyDescent="0.25"/>
    <row r="472" s="10" customFormat="1" x14ac:dyDescent="0.25"/>
    <row r="473" s="10" customFormat="1" x14ac:dyDescent="0.25"/>
    <row r="474" s="10" customFormat="1" x14ac:dyDescent="0.25"/>
    <row r="475" s="10" customFormat="1" x14ac:dyDescent="0.25"/>
    <row r="476" s="10" customFormat="1" x14ac:dyDescent="0.25"/>
    <row r="477" s="10" customFormat="1" x14ac:dyDescent="0.25"/>
    <row r="478" s="10" customFormat="1" x14ac:dyDescent="0.25"/>
    <row r="479" s="10" customFormat="1" x14ac:dyDescent="0.25"/>
    <row r="480" s="10" customFormat="1" x14ac:dyDescent="0.25"/>
    <row r="481" s="10" customFormat="1" x14ac:dyDescent="0.25"/>
    <row r="482" s="10" customFormat="1" x14ac:dyDescent="0.25"/>
    <row r="483" s="10" customFormat="1" x14ac:dyDescent="0.25"/>
    <row r="484" s="10" customFormat="1" x14ac:dyDescent="0.25"/>
    <row r="485" s="10" customFormat="1" x14ac:dyDescent="0.25"/>
    <row r="486" s="10" customFormat="1" x14ac:dyDescent="0.25"/>
    <row r="487" s="10" customFormat="1" x14ac:dyDescent="0.25"/>
    <row r="488" s="10" customFormat="1" x14ac:dyDescent="0.25"/>
    <row r="489" s="10" customFormat="1" x14ac:dyDescent="0.25"/>
    <row r="490" s="10" customFormat="1" x14ac:dyDescent="0.25"/>
    <row r="491" s="10" customFormat="1" x14ac:dyDescent="0.25"/>
    <row r="492" s="10" customFormat="1" x14ac:dyDescent="0.25"/>
    <row r="493" s="10" customFormat="1" x14ac:dyDescent="0.25"/>
    <row r="494" s="10" customFormat="1" x14ac:dyDescent="0.25"/>
    <row r="495" s="10" customFormat="1" x14ac:dyDescent="0.25"/>
    <row r="496" s="10" customFormat="1" x14ac:dyDescent="0.25"/>
    <row r="497" s="10" customFormat="1" x14ac:dyDescent="0.25"/>
    <row r="498" s="10" customFormat="1" x14ac:dyDescent="0.25"/>
    <row r="499" s="10" customFormat="1" x14ac:dyDescent="0.25"/>
    <row r="500" s="10" customFormat="1" x14ac:dyDescent="0.25"/>
    <row r="501" s="10" customFormat="1" x14ac:dyDescent="0.25"/>
    <row r="502" s="10" customFormat="1" x14ac:dyDescent="0.25"/>
    <row r="503" s="10" customFormat="1" x14ac:dyDescent="0.25"/>
    <row r="504" s="10" customFormat="1" x14ac:dyDescent="0.25"/>
    <row r="505" s="10" customFormat="1" x14ac:dyDescent="0.25"/>
    <row r="506" s="10" customFormat="1" x14ac:dyDescent="0.25"/>
    <row r="507" s="10" customFormat="1" x14ac:dyDescent="0.25"/>
    <row r="508" s="10" customFormat="1" x14ac:dyDescent="0.25"/>
    <row r="509" s="10" customFormat="1" x14ac:dyDescent="0.25"/>
    <row r="510" s="10" customFormat="1" x14ac:dyDescent="0.25"/>
    <row r="511" s="10" customFormat="1" x14ac:dyDescent="0.25"/>
    <row r="512" s="10" customFormat="1" x14ac:dyDescent="0.25"/>
    <row r="513" s="10" customFormat="1" x14ac:dyDescent="0.25"/>
    <row r="514" s="10" customFormat="1" x14ac:dyDescent="0.25"/>
    <row r="515" s="10" customFormat="1" x14ac:dyDescent="0.25"/>
    <row r="516" s="10" customFormat="1" x14ac:dyDescent="0.25"/>
    <row r="517" s="10" customFormat="1" x14ac:dyDescent="0.25"/>
    <row r="518" s="10" customFormat="1" x14ac:dyDescent="0.25"/>
    <row r="519" s="10" customFormat="1" x14ac:dyDescent="0.25"/>
    <row r="520" s="10" customFormat="1" x14ac:dyDescent="0.25"/>
    <row r="521" s="10" customFormat="1" x14ac:dyDescent="0.25"/>
    <row r="522" s="10" customFormat="1" x14ac:dyDescent="0.25"/>
    <row r="523" s="10" customFormat="1" x14ac:dyDescent="0.25"/>
    <row r="524" s="10" customFormat="1" x14ac:dyDescent="0.25"/>
    <row r="525" s="10" customFormat="1" x14ac:dyDescent="0.25"/>
    <row r="526" s="10" customFormat="1" x14ac:dyDescent="0.25"/>
    <row r="527" s="10" customFormat="1" x14ac:dyDescent="0.25"/>
    <row r="528" s="10" customFormat="1" x14ac:dyDescent="0.25"/>
    <row r="529" s="10" customFormat="1" x14ac:dyDescent="0.25"/>
    <row r="530" s="10" customFormat="1" x14ac:dyDescent="0.25"/>
    <row r="531" s="10" customFormat="1" x14ac:dyDescent="0.25"/>
    <row r="532" s="10" customFormat="1" x14ac:dyDescent="0.25"/>
    <row r="533" s="10" customFormat="1" x14ac:dyDescent="0.25"/>
    <row r="534" s="10" customFormat="1" x14ac:dyDescent="0.25"/>
    <row r="535" s="10" customFormat="1" x14ac:dyDescent="0.25"/>
    <row r="536" s="10" customFormat="1" x14ac:dyDescent="0.25"/>
    <row r="537" s="10" customFormat="1" x14ac:dyDescent="0.25"/>
    <row r="538" s="10" customFormat="1" x14ac:dyDescent="0.25"/>
    <row r="539" s="10" customFormat="1" x14ac:dyDescent="0.25"/>
    <row r="540" s="10" customFormat="1" x14ac:dyDescent="0.25"/>
    <row r="541" s="10" customFormat="1" x14ac:dyDescent="0.25"/>
    <row r="542" s="10" customFormat="1" x14ac:dyDescent="0.25"/>
    <row r="543" s="10" customFormat="1" x14ac:dyDescent="0.25"/>
    <row r="544" s="10" customFormat="1" x14ac:dyDescent="0.25"/>
    <row r="545" s="10" customFormat="1" x14ac:dyDescent="0.25"/>
    <row r="546" s="10" customFormat="1" x14ac:dyDescent="0.25"/>
    <row r="547" s="10" customFormat="1" x14ac:dyDescent="0.25"/>
    <row r="548" s="10" customFormat="1" x14ac:dyDescent="0.25"/>
    <row r="549" s="10" customFormat="1" x14ac:dyDescent="0.25"/>
    <row r="550" s="10" customFormat="1" x14ac:dyDescent="0.25"/>
    <row r="551" s="10" customFormat="1" x14ac:dyDescent="0.25"/>
    <row r="552" s="10" customFormat="1" x14ac:dyDescent="0.25"/>
    <row r="553" s="10" customFormat="1" x14ac:dyDescent="0.25"/>
    <row r="554" s="10" customFormat="1" x14ac:dyDescent="0.25"/>
    <row r="555" s="10" customFormat="1" x14ac:dyDescent="0.25"/>
    <row r="556" s="10" customFormat="1" x14ac:dyDescent="0.25"/>
    <row r="557" s="10" customFormat="1" x14ac:dyDescent="0.25"/>
    <row r="558" s="10" customFormat="1" x14ac:dyDescent="0.25"/>
    <row r="559" s="10" customFormat="1" x14ac:dyDescent="0.25"/>
    <row r="560" s="10" customFormat="1" x14ac:dyDescent="0.25"/>
    <row r="561" s="10" customFormat="1" x14ac:dyDescent="0.25"/>
    <row r="562" s="10" customFormat="1" x14ac:dyDescent="0.25"/>
    <row r="563" s="10" customFormat="1" x14ac:dyDescent="0.25"/>
    <row r="564" s="10" customFormat="1" x14ac:dyDescent="0.25"/>
    <row r="565" s="10" customFormat="1" x14ac:dyDescent="0.25"/>
    <row r="566" s="10" customFormat="1" x14ac:dyDescent="0.25"/>
    <row r="567" s="10" customFormat="1" x14ac:dyDescent="0.25"/>
    <row r="568" s="10" customFormat="1" x14ac:dyDescent="0.25"/>
    <row r="569" s="10" customFormat="1" x14ac:dyDescent="0.25"/>
    <row r="570" s="10" customFormat="1" x14ac:dyDescent="0.25"/>
    <row r="571" s="10" customFormat="1" x14ac:dyDescent="0.25"/>
    <row r="572" s="10" customFormat="1" x14ac:dyDescent="0.25"/>
    <row r="573" s="10" customFormat="1" x14ac:dyDescent="0.25"/>
    <row r="574" s="10" customFormat="1" x14ac:dyDescent="0.25"/>
    <row r="575" s="10" customFormat="1" x14ac:dyDescent="0.25"/>
    <row r="576" s="10" customFormat="1" x14ac:dyDescent="0.25"/>
    <row r="577" s="10" customFormat="1" x14ac:dyDescent="0.25"/>
    <row r="578" s="10" customFormat="1" x14ac:dyDescent="0.25"/>
    <row r="579" s="10" customFormat="1" x14ac:dyDescent="0.25"/>
    <row r="580" s="10" customFormat="1" x14ac:dyDescent="0.25"/>
    <row r="581" s="10" customFormat="1" x14ac:dyDescent="0.25"/>
    <row r="582" s="10" customFormat="1" x14ac:dyDescent="0.25"/>
    <row r="583" s="10" customFormat="1" x14ac:dyDescent="0.25"/>
    <row r="584" s="10" customFormat="1" x14ac:dyDescent="0.25"/>
    <row r="585" s="10" customFormat="1" x14ac:dyDescent="0.25"/>
    <row r="586" s="10" customFormat="1" x14ac:dyDescent="0.25"/>
    <row r="587" s="10" customFormat="1" x14ac:dyDescent="0.25"/>
    <row r="588" s="10" customFormat="1" x14ac:dyDescent="0.25"/>
    <row r="589" s="10" customFormat="1" x14ac:dyDescent="0.25"/>
    <row r="590" s="10" customFormat="1" x14ac:dyDescent="0.25"/>
    <row r="591" s="10" customFormat="1" x14ac:dyDescent="0.25"/>
    <row r="592" s="10" customFormat="1" x14ac:dyDescent="0.25"/>
    <row r="593" s="10" customFormat="1" x14ac:dyDescent="0.25"/>
    <row r="594" s="10" customFormat="1" x14ac:dyDescent="0.25"/>
    <row r="595" s="10" customFormat="1" x14ac:dyDescent="0.25"/>
    <row r="596" s="10" customFormat="1" x14ac:dyDescent="0.25"/>
    <row r="597" s="10" customFormat="1" x14ac:dyDescent="0.25"/>
    <row r="598" s="10" customFormat="1" x14ac:dyDescent="0.25"/>
    <row r="599" s="10" customFormat="1" x14ac:dyDescent="0.25"/>
    <row r="600" s="10" customFormat="1" x14ac:dyDescent="0.25"/>
    <row r="601" s="10" customFormat="1" x14ac:dyDescent="0.25"/>
    <row r="602" s="10" customFormat="1" x14ac:dyDescent="0.25"/>
    <row r="603" s="10" customFormat="1" x14ac:dyDescent="0.25"/>
    <row r="604" s="10" customFormat="1" x14ac:dyDescent="0.25"/>
    <row r="605" s="10" customFormat="1" x14ac:dyDescent="0.25"/>
    <row r="606" s="10" customFormat="1" x14ac:dyDescent="0.25"/>
    <row r="607" s="10" customFormat="1" x14ac:dyDescent="0.25"/>
    <row r="608" s="10" customFormat="1" x14ac:dyDescent="0.25"/>
    <row r="609" s="10" customFormat="1" x14ac:dyDescent="0.25"/>
    <row r="610" s="10" customFormat="1" x14ac:dyDescent="0.25"/>
    <row r="611" s="10" customFormat="1" x14ac:dyDescent="0.25"/>
    <row r="612" s="10" customFormat="1" x14ac:dyDescent="0.25"/>
    <row r="613" s="10" customFormat="1" x14ac:dyDescent="0.25"/>
    <row r="614" s="10" customFormat="1" x14ac:dyDescent="0.25"/>
    <row r="615" s="10" customFormat="1" x14ac:dyDescent="0.25"/>
    <row r="616" s="10" customFormat="1" x14ac:dyDescent="0.25"/>
    <row r="617" s="10" customFormat="1" x14ac:dyDescent="0.25"/>
    <row r="618" s="10" customFormat="1" x14ac:dyDescent="0.25"/>
    <row r="619" s="10" customFormat="1" x14ac:dyDescent="0.25"/>
    <row r="620" s="10" customFormat="1" x14ac:dyDescent="0.25"/>
    <row r="621" s="10" customFormat="1" x14ac:dyDescent="0.25"/>
    <row r="622" s="10" customFormat="1" x14ac:dyDescent="0.25"/>
    <row r="623" s="10" customFormat="1" x14ac:dyDescent="0.25"/>
    <row r="624" s="10" customFormat="1" x14ac:dyDescent="0.25"/>
    <row r="625" s="10" customFormat="1" x14ac:dyDescent="0.25"/>
    <row r="626" s="10" customFormat="1" x14ac:dyDescent="0.25"/>
    <row r="627" s="10" customFormat="1" x14ac:dyDescent="0.25"/>
    <row r="628" s="10" customFormat="1" x14ac:dyDescent="0.25"/>
    <row r="629" s="10" customFormat="1" x14ac:dyDescent="0.25"/>
    <row r="630" s="10" customFormat="1" x14ac:dyDescent="0.25"/>
    <row r="631" s="10" customFormat="1" x14ac:dyDescent="0.25"/>
    <row r="632" s="10" customFormat="1" x14ac:dyDescent="0.25"/>
    <row r="633" s="10" customFormat="1" x14ac:dyDescent="0.25"/>
    <row r="634" s="10" customFormat="1" x14ac:dyDescent="0.25"/>
    <row r="635" s="10" customFormat="1" x14ac:dyDescent="0.25"/>
    <row r="636" s="10" customFormat="1" x14ac:dyDescent="0.25"/>
    <row r="637" s="10" customFormat="1" x14ac:dyDescent="0.25"/>
    <row r="638" s="10" customFormat="1" x14ac:dyDescent="0.25"/>
    <row r="639" s="10" customFormat="1" x14ac:dyDescent="0.25"/>
    <row r="640" s="10" customFormat="1" x14ac:dyDescent="0.25"/>
    <row r="641" s="10" customFormat="1" x14ac:dyDescent="0.25"/>
    <row r="642" s="10" customFormat="1" x14ac:dyDescent="0.25"/>
    <row r="643" s="10" customFormat="1" x14ac:dyDescent="0.25"/>
    <row r="644" s="10" customFormat="1" x14ac:dyDescent="0.25"/>
    <row r="645" s="10" customFormat="1" x14ac:dyDescent="0.25"/>
    <row r="646" s="10" customFormat="1" x14ac:dyDescent="0.25"/>
    <row r="647" s="10" customFormat="1" x14ac:dyDescent="0.25"/>
    <row r="648" s="10" customFormat="1" x14ac:dyDescent="0.25"/>
    <row r="649" s="10" customFormat="1" x14ac:dyDescent="0.25"/>
    <row r="650" s="10" customFormat="1" x14ac:dyDescent="0.25"/>
    <row r="651" s="10" customFormat="1" x14ac:dyDescent="0.25"/>
    <row r="652" s="10" customFormat="1" x14ac:dyDescent="0.25"/>
    <row r="653" s="10" customFormat="1" x14ac:dyDescent="0.25"/>
    <row r="654" s="10" customFormat="1" x14ac:dyDescent="0.25"/>
    <row r="655" s="10" customFormat="1" x14ac:dyDescent="0.25"/>
    <row r="656" s="10" customFormat="1" x14ac:dyDescent="0.25"/>
    <row r="657" s="10" customFormat="1" x14ac:dyDescent="0.25"/>
    <row r="658" s="10" customFormat="1" x14ac:dyDescent="0.25"/>
    <row r="659" s="10" customFormat="1" x14ac:dyDescent="0.25"/>
    <row r="660" s="10" customFormat="1" x14ac:dyDescent="0.25"/>
    <row r="661" s="10" customFormat="1" x14ac:dyDescent="0.25"/>
    <row r="662" s="10" customFormat="1" x14ac:dyDescent="0.25"/>
    <row r="663" s="10" customFormat="1" x14ac:dyDescent="0.25"/>
    <row r="664" s="10" customFormat="1" x14ac:dyDescent="0.25"/>
    <row r="665" s="10" customFormat="1" x14ac:dyDescent="0.25"/>
    <row r="666" s="10" customFormat="1" x14ac:dyDescent="0.25"/>
    <row r="667" s="10" customFormat="1" x14ac:dyDescent="0.25"/>
    <row r="668" s="10" customFormat="1" x14ac:dyDescent="0.25"/>
    <row r="669" s="10" customFormat="1" x14ac:dyDescent="0.25"/>
    <row r="670" s="10" customFormat="1" x14ac:dyDescent="0.25"/>
    <row r="671" s="10" customFormat="1" x14ac:dyDescent="0.25"/>
    <row r="672" s="10" customFormat="1" x14ac:dyDescent="0.25"/>
    <row r="673" s="10" customFormat="1" x14ac:dyDescent="0.25"/>
    <row r="674" s="10" customFormat="1" x14ac:dyDescent="0.25"/>
    <row r="675" s="10" customFormat="1" x14ac:dyDescent="0.25"/>
    <row r="676" s="10" customFormat="1" x14ac:dyDescent="0.25"/>
    <row r="677" s="10" customFormat="1" x14ac:dyDescent="0.25"/>
    <row r="678" s="10" customFormat="1" x14ac:dyDescent="0.25"/>
    <row r="679" s="10" customFormat="1" x14ac:dyDescent="0.25"/>
    <row r="680" s="10" customFormat="1" x14ac:dyDescent="0.25"/>
    <row r="681" s="10" customFormat="1" x14ac:dyDescent="0.25"/>
    <row r="682" s="10" customFormat="1" x14ac:dyDescent="0.25"/>
    <row r="683" s="10" customFormat="1" x14ac:dyDescent="0.25"/>
    <row r="684" s="10" customFormat="1" x14ac:dyDescent="0.25"/>
    <row r="685" s="10" customFormat="1" x14ac:dyDescent="0.25"/>
    <row r="686" s="10" customFormat="1" x14ac:dyDescent="0.25"/>
    <row r="687" s="10" customFormat="1" x14ac:dyDescent="0.25"/>
    <row r="688" s="10" customFormat="1" x14ac:dyDescent="0.25"/>
    <row r="689" s="10" customFormat="1" x14ac:dyDescent="0.25"/>
    <row r="690" s="10" customFormat="1" x14ac:dyDescent="0.25"/>
    <row r="691" s="10" customFormat="1" x14ac:dyDescent="0.25"/>
    <row r="692" s="10" customFormat="1" x14ac:dyDescent="0.25"/>
    <row r="693" s="10" customFormat="1" x14ac:dyDescent="0.25"/>
    <row r="694" s="10" customFormat="1" x14ac:dyDescent="0.25"/>
    <row r="695" s="10" customFormat="1" x14ac:dyDescent="0.25"/>
    <row r="696" s="10" customFormat="1" x14ac:dyDescent="0.25"/>
    <row r="697" s="10" customFormat="1" x14ac:dyDescent="0.25"/>
    <row r="698" s="10" customFormat="1" x14ac:dyDescent="0.25"/>
    <row r="699" s="10" customFormat="1" x14ac:dyDescent="0.25"/>
    <row r="700" s="10" customFormat="1" x14ac:dyDescent="0.25"/>
    <row r="701" s="10" customFormat="1" x14ac:dyDescent="0.25"/>
    <row r="702" s="10" customFormat="1" x14ac:dyDescent="0.25"/>
    <row r="703" s="10" customFormat="1" x14ac:dyDescent="0.25"/>
    <row r="704" s="10" customFormat="1" x14ac:dyDescent="0.25"/>
    <row r="705" s="10" customFormat="1" x14ac:dyDescent="0.25"/>
    <row r="706" s="10" customFormat="1" x14ac:dyDescent="0.25"/>
    <row r="707" s="10" customFormat="1" x14ac:dyDescent="0.25"/>
  </sheetData>
  <sheetProtection algorithmName="SHA-512" hashValue="Z6ui99UbZ8qsctoSAVk6fI+97Mmwpufnini6Pa5jqJbe8RKFQXcTO9G1GguFaj3Bgn5M3dx3ReU4+IqIDTp7eg==" saltValue="SZYgLg8JadlyIiqQlNuZFw==" spinCount="100000" sheet="1" selectLockedCells="1"/>
  <mergeCells count="143">
    <mergeCell ref="B92:H92"/>
    <mergeCell ref="B122:E122"/>
    <mergeCell ref="B180:H180"/>
    <mergeCell ref="B160:H160"/>
    <mergeCell ref="B178:E178"/>
    <mergeCell ref="D179:E179"/>
    <mergeCell ref="B116:E116"/>
    <mergeCell ref="D117:E117"/>
    <mergeCell ref="B118:H118"/>
    <mergeCell ref="B124:H124"/>
    <mergeCell ref="B176:C176"/>
    <mergeCell ref="D176:G176"/>
    <mergeCell ref="B158:E158"/>
    <mergeCell ref="D159:E159"/>
    <mergeCell ref="B120:C120"/>
    <mergeCell ref="D120:G120"/>
    <mergeCell ref="B182:E182"/>
    <mergeCell ref="D183:E183"/>
    <mergeCell ref="B184:H184"/>
    <mergeCell ref="B108:C108"/>
    <mergeCell ref="D108:G108"/>
    <mergeCell ref="B112:H112"/>
    <mergeCell ref="B110:E110"/>
    <mergeCell ref="D111:E111"/>
    <mergeCell ref="B172:E172"/>
    <mergeCell ref="B104:E104"/>
    <mergeCell ref="D105:E105"/>
    <mergeCell ref="D95:E95"/>
    <mergeCell ref="B100:E100"/>
    <mergeCell ref="D101:E101"/>
    <mergeCell ref="B102:H102"/>
    <mergeCell ref="B106:H106"/>
    <mergeCell ref="B114:C114"/>
    <mergeCell ref="D114:G114"/>
    <mergeCell ref="B188:E188"/>
    <mergeCell ref="D123:E123"/>
    <mergeCell ref="F34:G34"/>
    <mergeCell ref="F35:G35"/>
    <mergeCell ref="D84:G84"/>
    <mergeCell ref="B86:E86"/>
    <mergeCell ref="D87:E87"/>
    <mergeCell ref="B96:H96"/>
    <mergeCell ref="D91:E91"/>
    <mergeCell ref="B94:E94"/>
    <mergeCell ref="B82:H82"/>
    <mergeCell ref="B84:C84"/>
    <mergeCell ref="B46:D46"/>
    <mergeCell ref="F46:G46"/>
    <mergeCell ref="B47:D47"/>
    <mergeCell ref="F47:G47"/>
    <mergeCell ref="B34:D34"/>
    <mergeCell ref="B35:D35"/>
    <mergeCell ref="B36:D36"/>
    <mergeCell ref="F36:G36"/>
    <mergeCell ref="B37:D37"/>
    <mergeCell ref="F37:G37"/>
    <mergeCell ref="B44:D44"/>
    <mergeCell ref="B68:E68"/>
    <mergeCell ref="D69:E69"/>
    <mergeCell ref="F44:G44"/>
    <mergeCell ref="B98:C98"/>
    <mergeCell ref="D98:G98"/>
    <mergeCell ref="B64:E64"/>
    <mergeCell ref="D65:E65"/>
    <mergeCell ref="B58:C58"/>
    <mergeCell ref="B60:E60"/>
    <mergeCell ref="D61:E61"/>
    <mergeCell ref="B49:H49"/>
    <mergeCell ref="C51:E54"/>
    <mergeCell ref="B80:E80"/>
    <mergeCell ref="D81:E81"/>
    <mergeCell ref="B90:E90"/>
    <mergeCell ref="B66:H66"/>
    <mergeCell ref="B62:H62"/>
    <mergeCell ref="B88:H88"/>
    <mergeCell ref="D58:G58"/>
    <mergeCell ref="B70:H70"/>
    <mergeCell ref="B76:E76"/>
    <mergeCell ref="D77:E77"/>
    <mergeCell ref="B78:H78"/>
    <mergeCell ref="B72:E72"/>
    <mergeCell ref="D73:E73"/>
    <mergeCell ref="B74:H74"/>
    <mergeCell ref="B2:H2"/>
    <mergeCell ref="B4:H4"/>
    <mergeCell ref="B31:E32"/>
    <mergeCell ref="B33:G33"/>
    <mergeCell ref="F15:G16"/>
    <mergeCell ref="B15:D16"/>
    <mergeCell ref="B17:D17"/>
    <mergeCell ref="B18:D18"/>
    <mergeCell ref="B19:D19"/>
    <mergeCell ref="B21:D21"/>
    <mergeCell ref="B22:D22"/>
    <mergeCell ref="B23:D23"/>
    <mergeCell ref="B24:D24"/>
    <mergeCell ref="B25:D25"/>
    <mergeCell ref="B26:D26"/>
    <mergeCell ref="F29:G29"/>
    <mergeCell ref="B6:H13"/>
    <mergeCell ref="F17:G28"/>
    <mergeCell ref="B20:D20"/>
    <mergeCell ref="B27:D27"/>
    <mergeCell ref="B28:D28"/>
    <mergeCell ref="B126:C126"/>
    <mergeCell ref="D126:G126"/>
    <mergeCell ref="B128:E128"/>
    <mergeCell ref="D129:E129"/>
    <mergeCell ref="B130:H130"/>
    <mergeCell ref="B132:E132"/>
    <mergeCell ref="D133:E133"/>
    <mergeCell ref="B134:H134"/>
    <mergeCell ref="B136:E136"/>
    <mergeCell ref="D137:E137"/>
    <mergeCell ref="B138:H138"/>
    <mergeCell ref="B140:E140"/>
    <mergeCell ref="D141:E141"/>
    <mergeCell ref="B142:H142"/>
    <mergeCell ref="B144:E144"/>
    <mergeCell ref="D145:E145"/>
    <mergeCell ref="B146:H146"/>
    <mergeCell ref="D173:E173"/>
    <mergeCell ref="B174:H174"/>
    <mergeCell ref="B190:H190"/>
    <mergeCell ref="B150:E150"/>
    <mergeCell ref="D151:E151"/>
    <mergeCell ref="B152:H152"/>
    <mergeCell ref="B154:E154"/>
    <mergeCell ref="D155:E155"/>
    <mergeCell ref="B156:H156"/>
    <mergeCell ref="B148:C148"/>
    <mergeCell ref="D148:G148"/>
    <mergeCell ref="B164:E164"/>
    <mergeCell ref="D165:E165"/>
    <mergeCell ref="B166:H166"/>
    <mergeCell ref="B168:E168"/>
    <mergeCell ref="D169:E169"/>
    <mergeCell ref="B162:C162"/>
    <mergeCell ref="D162:G162"/>
    <mergeCell ref="D189:E189"/>
    <mergeCell ref="B170:H170"/>
    <mergeCell ref="B186:C186"/>
    <mergeCell ref="D186:G186"/>
  </mergeCells>
  <pageMargins left="0.15748031496062992" right="0.15748031496062992" top="0.23622047244094491" bottom="0.51181102362204722" header="0.15748031496062992" footer="0.31496062992125984"/>
  <pageSetup paperSize="9" scale="83" fitToHeight="40"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$F$29</xm:f>
              </x14:cfvo>
              <x14:cfvo type="num" gte="0">
                <xm:f>$F$29</xm:f>
              </x14:cfvo>
              <x14:cfIcon iconSet="3Symbols" iconId="2"/>
              <x14:cfIcon iconSet="3Symbols" iconId="2"/>
              <x14:cfIcon iconSet="3Symbols" iconId="0"/>
            </x14:iconSet>
          </x14:cfRule>
          <xm:sqref>E29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Proyecto de Obras de Ejecución de Instalación Solar Fotovoltaica de 22kWp en la Central Nueclear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4BE6F63E-CBBF-4385-AB2E-FDE7305F09C6}"/>
</file>

<file path=customXml/itemProps2.xml><?xml version="1.0" encoding="utf-8"?>
<ds:datastoreItem xmlns:ds="http://schemas.openxmlformats.org/officeDocument/2006/customXml" ds:itemID="{A432B900-61A3-4D7C-95CB-97CA61A745EA}"/>
</file>

<file path=customXml/itemProps3.xml><?xml version="1.0" encoding="utf-8"?>
<ds:datastoreItem xmlns:ds="http://schemas.openxmlformats.org/officeDocument/2006/customXml" ds:itemID="{12CDA27D-B40D-4FB8-A7DC-5692E1E83C7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dc:title>
  <dc:creator>Almoguera Sanmiguel, Aurelio José</dc:creator>
  <cp:lastModifiedBy>Almoguera Sanmiguel, Aurelio José</cp:lastModifiedBy>
  <cp:lastPrinted>2025-11-05T06:41:06Z</cp:lastPrinted>
  <dcterms:created xsi:type="dcterms:W3CDTF">2023-01-31T12:44:50Z</dcterms:created>
  <dcterms:modified xsi:type="dcterms:W3CDTF">2025-11-05T07:54:34Z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