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defaultThemeVersion="202300"/>
  <mc:AlternateContent xmlns:mc="http://schemas.openxmlformats.org/markup-compatibility/2006">
    <mc:Choice Requires="x15">
      <x15ac:absPath xmlns:x15ac="http://schemas.microsoft.com/office/spreadsheetml/2010/11/ac" url="https://enresa-my.sharepoint.com/personal/azap_enresa_es/Documents/CONTRATOS 2025/juan jurado/CO-CB-25-XX CONTRATO DE OBRA PARA REFORMA RESIDENCIA/"/>
    </mc:Choice>
  </mc:AlternateContent>
  <xr:revisionPtr revIDLastSave="6310" documentId="8_{5588A3B3-C5F3-4F7F-A177-6D7AD407FF40}" xr6:coauthVersionLast="47" xr6:coauthVersionMax="47" xr10:uidLastSave="{6FC43453-BC86-4040-AF12-9888691D1225}"/>
  <bookViews>
    <workbookView xWindow="-120" yWindow="-120" windowWidth="29040" windowHeight="17520" activeTab="1" xr2:uid="{FC12AA01-A62E-41B3-86A5-B747C2804749}"/>
  </bookViews>
  <sheets>
    <sheet name="Instrucciones" sheetId="1" r:id="rId1"/>
    <sheet name="Oferta económica" sheetId="2" r:id="rId2"/>
  </sheets>
  <calcPr calcId="191029" fullPrecision="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839" i="2" l="1"/>
  <c r="I836" i="2" s="1"/>
  <c r="F29" i="2" s="1"/>
  <c r="I833" i="2"/>
  <c r="I830" i="2" s="1"/>
  <c r="F28" i="2" s="1"/>
  <c r="I827" i="2"/>
  <c r="I823" i="2"/>
  <c r="I820" i="2" s="1"/>
  <c r="I817" i="2"/>
  <c r="I813" i="2"/>
  <c r="I809" i="2"/>
  <c r="I805" i="2"/>
  <c r="I801" i="2"/>
  <c r="I797" i="2"/>
  <c r="I793" i="2"/>
  <c r="I789" i="2"/>
  <c r="I525" i="2"/>
  <c r="I128" i="2"/>
  <c r="I124" i="2"/>
  <c r="I120" i="2"/>
  <c r="I116" i="2"/>
  <c r="I108" i="2"/>
  <c r="I101" i="2"/>
  <c r="I97" i="2"/>
  <c r="I105" i="2"/>
  <c r="I93" i="2"/>
  <c r="I112" i="2"/>
  <c r="I89" i="2"/>
  <c r="I85" i="2"/>
  <c r="I231" i="2"/>
  <c r="I227" i="2"/>
  <c r="I223" i="2"/>
  <c r="I217" i="2"/>
  <c r="I147" i="2"/>
  <c r="I220" i="2" l="1"/>
  <c r="I785" i="2"/>
  <c r="I782" i="2" s="1"/>
  <c r="I779" i="2"/>
  <c r="I775" i="2"/>
  <c r="I771" i="2"/>
  <c r="I767" i="2"/>
  <c r="I763" i="2"/>
  <c r="I759" i="2"/>
  <c r="I752" i="2"/>
  <c r="I748" i="2"/>
  <c r="I744" i="2"/>
  <c r="I740" i="2"/>
  <c r="I736" i="2"/>
  <c r="I732" i="2"/>
  <c r="I728" i="2"/>
  <c r="I724" i="2"/>
  <c r="I720" i="2"/>
  <c r="I713" i="2"/>
  <c r="I709" i="2"/>
  <c r="I705" i="2"/>
  <c r="I701" i="2"/>
  <c r="I697" i="2"/>
  <c r="I693" i="2"/>
  <c r="I689" i="2"/>
  <c r="I685" i="2"/>
  <c r="I681" i="2"/>
  <c r="I675" i="2"/>
  <c r="I671" i="2"/>
  <c r="I667" i="2"/>
  <c r="I663" i="2"/>
  <c r="I659" i="2"/>
  <c r="I655" i="2"/>
  <c r="I651" i="2"/>
  <c r="I647" i="2"/>
  <c r="I643" i="2"/>
  <c r="I637" i="2"/>
  <c r="I633" i="2"/>
  <c r="I629" i="2"/>
  <c r="I625" i="2"/>
  <c r="I621" i="2"/>
  <c r="I617" i="2"/>
  <c r="I613" i="2"/>
  <c r="I609" i="2"/>
  <c r="I605" i="2"/>
  <c r="I601" i="2"/>
  <c r="I597" i="2"/>
  <c r="I593" i="2"/>
  <c r="I589" i="2"/>
  <c r="I579" i="2"/>
  <c r="I575" i="2"/>
  <c r="I571" i="2"/>
  <c r="I567" i="2"/>
  <c r="I563" i="2"/>
  <c r="I559" i="2"/>
  <c r="I555" i="2"/>
  <c r="I551" i="2"/>
  <c r="I547" i="2"/>
  <c r="I543" i="2"/>
  <c r="I539" i="2"/>
  <c r="I535" i="2"/>
  <c r="I531" i="2"/>
  <c r="I521" i="2"/>
  <c r="I517" i="2"/>
  <c r="I513" i="2"/>
  <c r="I509" i="2"/>
  <c r="I505" i="2"/>
  <c r="I500" i="2"/>
  <c r="I496" i="2"/>
  <c r="I492" i="2"/>
  <c r="I486" i="2"/>
  <c r="I482" i="2"/>
  <c r="I478" i="2"/>
  <c r="I472" i="2"/>
  <c r="I469" i="2" s="1"/>
  <c r="I466" i="2"/>
  <c r="I462" i="2"/>
  <c r="I458" i="2"/>
  <c r="I453" i="2"/>
  <c r="I444" i="2"/>
  <c r="I440" i="2"/>
  <c r="I436" i="2"/>
  <c r="I430" i="2"/>
  <c r="I427" i="2" s="1"/>
  <c r="I424" i="2"/>
  <c r="I420" i="2"/>
  <c r="I416" i="2"/>
  <c r="I413" i="2"/>
  <c r="I408" i="2"/>
  <c r="I404" i="2"/>
  <c r="I400" i="2"/>
  <c r="I393" i="2"/>
  <c r="I389" i="2"/>
  <c r="I383" i="2"/>
  <c r="I380" i="2" s="1"/>
  <c r="I377" i="2"/>
  <c r="I373" i="2"/>
  <c r="I369" i="2"/>
  <c r="I365" i="2"/>
  <c r="I361" i="2"/>
  <c r="I355" i="2"/>
  <c r="I351" i="2"/>
  <c r="I347" i="2"/>
  <c r="I341" i="2"/>
  <c r="I337" i="2"/>
  <c r="I333" i="2"/>
  <c r="I329" i="2"/>
  <c r="I325" i="2"/>
  <c r="I319" i="2"/>
  <c r="I315" i="2"/>
  <c r="I311" i="2"/>
  <c r="I306" i="2"/>
  <c r="I302" i="2"/>
  <c r="I298" i="2"/>
  <c r="I294" i="2"/>
  <c r="I290" i="2"/>
  <c r="I286" i="2"/>
  <c r="I282" i="2"/>
  <c r="I275" i="2"/>
  <c r="I271" i="2"/>
  <c r="I267" i="2"/>
  <c r="I263" i="2"/>
  <c r="I259" i="2"/>
  <c r="I255" i="2"/>
  <c r="I251" i="2"/>
  <c r="I245" i="2"/>
  <c r="I241" i="2"/>
  <c r="I237" i="2"/>
  <c r="I213" i="2"/>
  <c r="I209" i="2"/>
  <c r="I205" i="2"/>
  <c r="I201" i="2"/>
  <c r="I195" i="2"/>
  <c r="I191" i="2"/>
  <c r="I186" i="2"/>
  <c r="I179" i="2"/>
  <c r="I175" i="2"/>
  <c r="I171" i="2"/>
  <c r="I167" i="2"/>
  <c r="I163" i="2"/>
  <c r="I159" i="2"/>
  <c r="I153" i="2"/>
  <c r="I150" i="2" s="1"/>
  <c r="I143" i="2"/>
  <c r="I138" i="2"/>
  <c r="I134" i="2"/>
  <c r="I80" i="2"/>
  <c r="I76" i="2"/>
  <c r="I72" i="2"/>
  <c r="I68" i="2"/>
  <c r="I64" i="2"/>
  <c r="I756" i="2" l="1"/>
  <c r="I717" i="2"/>
  <c r="I678" i="2"/>
  <c r="I640" i="2"/>
  <c r="I450" i="2"/>
  <c r="I586" i="2"/>
  <c r="I489" i="2"/>
  <c r="I528" i="2"/>
  <c r="F26" i="2" s="1"/>
  <c r="I503" i="2"/>
  <c r="F25" i="2" s="1"/>
  <c r="I475" i="2"/>
  <c r="I433" i="2"/>
  <c r="I386" i="2"/>
  <c r="I397" i="2"/>
  <c r="I344" i="2"/>
  <c r="I358" i="2"/>
  <c r="I131" i="2"/>
  <c r="I234" i="2"/>
  <c r="I322" i="2"/>
  <c r="I279" i="2"/>
  <c r="I248" i="2"/>
  <c r="I183" i="2"/>
  <c r="I156" i="2"/>
  <c r="I60" i="2"/>
  <c r="I583" i="2" l="1"/>
  <c r="F27" i="2" s="1"/>
  <c r="I448" i="2"/>
  <c r="F24" i="2" s="1"/>
  <c r="I396" i="2"/>
  <c r="F23" i="2" s="1"/>
  <c r="I278" i="2"/>
  <c r="F22" i="2" s="1"/>
  <c r="I58" i="2"/>
  <c r="I57" i="2" s="1"/>
  <c r="F21" i="2" s="1"/>
  <c r="F30" i="2" l="1"/>
</calcChain>
</file>

<file path=xl/sharedStrings.xml><?xml version="1.0" encoding="utf-8"?>
<sst xmlns="http://schemas.openxmlformats.org/spreadsheetml/2006/main" count="1512" uniqueCount="522">
  <si>
    <t>Importe</t>
  </si>
  <si>
    <t>ANEXO 5</t>
  </si>
  <si>
    <t>MODELO DE OFERTA ECONÓMICA</t>
  </si>
  <si>
    <t>D/Dª……………………… con domicilio en.…………………., enterado de la convocatoria de procedimiento de licitación para la contratación del obra …………………………………………..............., expediente nº………….., y de las condiciones que regirán en el mismo y conforme con su contenido, se compromete en nombre ……..................................... (propio o de la empresa)………......., con N.I.F…….........., según poder……........................................ (se hará constar apoderamiento) a la ejecución del contrato con sujeción a las condiciones y requisitos exigidos y con las condiciones técnicas indicadas en la oferta presentada, por el importe siguiente:</t>
  </si>
  <si>
    <t>Total proyecto</t>
  </si>
  <si>
    <t>Precio máximo de licitación ( iva excluido</t>
  </si>
  <si>
    <t xml:space="preserve">TOTAL PRECIO OFERTADO ( IVA EXCLUIDO) </t>
  </si>
  <si>
    <t>¿Tiene previsto subcontratar?</t>
  </si>
  <si>
    <t xml:space="preserve">NO </t>
  </si>
  <si>
    <t>SÍ *</t>
  </si>
  <si>
    <t>*En caso afirmativo, indique el importe y el alcance de la/s partida/s a subcontratar, así como, la denominación social de la empresa subcontratista</t>
  </si>
  <si>
    <t>Actividad a subcontratar</t>
  </si>
  <si>
    <t xml:space="preserve">Denominación social subcontratista </t>
  </si>
  <si>
    <t>Partida</t>
  </si>
  <si>
    <t>Precio</t>
  </si>
  <si>
    <t>Medición</t>
  </si>
  <si>
    <t>M2</t>
  </si>
  <si>
    <t>UD</t>
  </si>
  <si>
    <t>M</t>
  </si>
  <si>
    <t>PAV-VIN</t>
  </si>
  <si>
    <t>m2</t>
  </si>
  <si>
    <t>PAVIMENTO VINÍLICO HOMOGÉNEO, EN ROLLO</t>
  </si>
  <si>
    <r>
      <t>Pavimento vinílico homogéneo, de 2,0 mm de espesor, con tratamiento de protección superficial a base de poliuretano, color a elegir; suministrado en rollos de 200 cm de anchura; peso total: 3150 g</t>
    </r>
    <r>
      <rPr>
        <sz val="10"/>
        <color rgb="FF1A1A1A"/>
        <rFont val="ENRESA Aroma Light"/>
      </rPr>
      <t>/</t>
    </r>
    <r>
      <rPr>
        <sz val="10"/>
        <color rgb="FF010101"/>
        <rFont val="ENRESA Aroma Light"/>
      </rPr>
      <t>m2</t>
    </r>
    <r>
      <rPr>
        <sz val="10"/>
        <color rgb="FF1A1A1A"/>
        <rFont val="ENRESA Aroma Light"/>
      </rPr>
      <t xml:space="preserve">; </t>
    </r>
    <r>
      <rPr>
        <sz val="10"/>
        <color rgb="FF010101"/>
        <rFont val="ENRESA Aroma Light"/>
      </rPr>
      <t>clasificación al uso, se­ gún UNE-EN ISO 10874: clase 23 para uso doméstico; clase 34 para uso comercial; clase 43 para uso industrial; reducción del ruido de impactos 4 dB, según UNE-EN ISO 10140; Euroclase Bft-s1 de reacción al fuego, se­ gún UNE-EN 13501-1. Colocación en obra: con adhesivo, sobre capa fina de nivelación. Incluye: Replanteo y recorte del pavimento. Aplicación del adhesivo. Colo­ cación del pavimento. Soldado de unión y juntas entre rollos. Resolución de encuentros y puntos singulares. Eliminación y limpieza del material so­ brante. Limpieza final del pavimento</t>
    </r>
  </si>
  <si>
    <t xml:space="preserve">Medición </t>
  </si>
  <si>
    <t>INSTRUCCIONES PARA CUMPLIMENTAR EL ARCHIVO EXVCEL DE PRESENTACIÓN DE OFERTA ECONÓMICA</t>
  </si>
  <si>
    <t>*Las celdas de color rojo falta introducir el precio de la partida</t>
  </si>
  <si>
    <t xml:space="preserve">El licitador solo rellenará las celdas en color rojo de la pestaña " Modelo de oferta económica", que se corresponden con el importe ofertado a cada precio unitarios y partida alzada de cada una de las partidas. El archivo calcula el importe total. </t>
  </si>
  <si>
    <t>El archivo se compone de esta pestaña instrucciones y de  la pestaña " Modelo oferta económica" que contiene el resumen delk importe ofertado, el resumen por bloque y el detalle de cada bloque con los precios unitarios y las partidas alzadas</t>
  </si>
  <si>
    <t>La hoja deberá incluir en cada celda roja un único importe y el archivo redondeará a dos decimales automáticamente</t>
  </si>
  <si>
    <t xml:space="preserve">El importe de cada precio unitrio y partida alzada deberá incluir la parte correspondiente de gastos generales y el beneficio industrial. Los importes NO deben incluir el IVA. </t>
  </si>
  <si>
    <t xml:space="preserve">Se deberán cumplimentar todos los precios unitarios y todas las partidas alzadas. NO SON ASDMISIBLES las ofertas que no estén completas. </t>
  </si>
  <si>
    <t xml:space="preserve">En cada bloque el archivo trae de orgien las mediciones de cada partida y calculará de forma automática los import4es totales por partida, al introducir el licitador los importes de cada precio unitario y partida alzada. </t>
  </si>
  <si>
    <t xml:space="preserve">El arvhico calcula de forma automática el precio ofertado por el licitado, en base a los importes introducidos, sumando a su vez las partidas de cada bloque. </t>
  </si>
  <si>
    <t xml:space="preserve">A modo de alerta, cuando el archivo detecta que no se ha introducido un valor en la celda de precios ofertados, se mantendrá el color rojo. Una vez cumplimentado dicho campo, es decir, introducido el precio ofertado a la partida correspondiente, el color de celda pasará a ser de color naranja. </t>
  </si>
  <si>
    <t xml:space="preserve">Cuando el archivo detecta que la oferta final  supera el valor del presupuesto máximo de licitación se visualizará la celda en color amarillo. </t>
  </si>
  <si>
    <t xml:space="preserve">Una vez completado el archivo el licitador deberá convertir a formato PDF todas las hojas de la pestaña " Modelo de oferta económica", firmar electrónicamente el documento e incorporarlo al Archivo electrónico C de su proposición, junto con el archivo en formato Excel y el resto de documentos incluids en el anexo PCA. </t>
  </si>
  <si>
    <t xml:space="preserve">En caso de no concidencia entre  lo indicado en el archivo Excel y el archivo PDF, primará el documento PDF firmado electrónicamente. </t>
  </si>
  <si>
    <t>PROYECTO DE EJECUCIÓN DE REFORMAS Y MEJORA DE INSTALACIONES EN RESIDENCIA
DE CENTRO DE ALMACENAMIENTO “EL CABRIL</t>
  </si>
  <si>
    <t>TOTAL CAPÍTULO 1- REPARACIONES ZONA PISCINA</t>
  </si>
  <si>
    <t>TOTAL CAPÍTULO 2- ENTRADA, MURETE Y FACHADA</t>
  </si>
  <si>
    <t>TOTAL CAPÍTULO 3-REPARACIONES TERRAZA</t>
  </si>
  <si>
    <t>TOTAL CAPÍTULO 4- REPARACIONES LUCERNARIO</t>
  </si>
  <si>
    <t>TOTAL CAPÍTULO 5- INSTALACIONES ELÉCTRICAS</t>
  </si>
  <si>
    <t>TOTAL CAPÍTULO 6- MEJORAS DB-SI y DB-SUA</t>
  </si>
  <si>
    <t xml:space="preserve">TOTAL CAPÍTULO 7-  SEGURIDAD Y SALUD </t>
  </si>
  <si>
    <t>TOTAL CAPÍTULO 8- GESTIÓN DE RESIDUOS</t>
  </si>
  <si>
    <t xml:space="preserve">TOTAL CAPÍTULO 9- LIMPIEZA </t>
  </si>
  <si>
    <t>Y para que conste, firmo la presente declaración en …................….......... a…..de…………...... 2026.</t>
  </si>
  <si>
    <t>SUBCAPÍTULO 1.1</t>
  </si>
  <si>
    <t xml:space="preserve"> DEMOLICIONES Y MOVIMIENTO DE TIERRAS</t>
  </si>
  <si>
    <t xml:space="preserve">CAPÍTULO CO1 </t>
  </si>
  <si>
    <t>REPARACIONES ZONA PISCINA</t>
  </si>
  <si>
    <t>MONTAJE-DESMONTAJE CONDUCTO EVACUACIÓN ESCOMBROS</t>
  </si>
  <si>
    <t>Montaje, desmontaje y amortización de conducto o bajante de escombros, fábricado en piezas de goma nervada y forma de tronco de cono de 510/380 mm de diámetro interior, unidas entre sí con cadenas, pieza de descarga superior en goma y 0,5 m de boca metálica, i/p.p. de piezas de descarga lateral (para vaciado de escombros en plantas intermedias), apoyos del conducto, cierre de seguridad y costes indirecto</t>
  </si>
  <si>
    <t>D01YA005</t>
  </si>
  <si>
    <t>D01OA010</t>
  </si>
  <si>
    <t>m</t>
  </si>
  <si>
    <t>DEMOLICIÓN REMATE PISCINA</t>
  </si>
  <si>
    <t>Ml Levantado, por medios manuales, de remate de albardilla de piscina realizado con cualquier tipo de material de 25cm de ancho, i/ retirada de escombros a pie de carga y p.p. de costes indirectos.</t>
  </si>
  <si>
    <t>D01KA080</t>
  </si>
  <si>
    <t>DEMOL.CANALETA DESAGUE PISCINA</t>
  </si>
  <si>
    <t>m Levantado de canaleta desagüe, realizado con conducción de PVC y rejilla, de hasta 250 mm de ancho, por medios manuales, i/anulación de anclajes y abrazaderas, retirada de escombros a pie de carga y p.p. de costes indirectos.</t>
  </si>
  <si>
    <t>D01KA050</t>
  </si>
  <si>
    <t>LEVANTADAO PAVIMENTO FERROGRES MANUAL</t>
  </si>
  <si>
    <t>m². Levantado de pavimento de ferrogrés 20x20 tomado con mortero de cemento ubicado en terrazas de las habitaciones, mediante compresor de 2000 L/min, i/retirada de escombros a pie de carga, maquinaria auxiliar de obra y p.p. de costes indirectos</t>
  </si>
  <si>
    <t>D01KG020</t>
  </si>
  <si>
    <t>DEMOL.SOLERA HORMIGÓN 15 cmC/COMPRESOR</t>
  </si>
  <si>
    <t>m². Demolición de solera de hormigón en masa, de 15 cm de espesor, con martillo compresor de 2.000 L/min, i/retirada de escombros a pie de carga, maquinaria auxiliar de obra y p.p. de costes indirectos, según NTE/ADD-19.</t>
  </si>
  <si>
    <t>D01KG010</t>
  </si>
  <si>
    <t>ºml</t>
  </si>
  <si>
    <t>PICADO Y RESANADO CABEZA MUROS</t>
  </si>
  <si>
    <t>ML Picado con medios manuales y resanado de apoyos en cabeza de muros piscina para posterior colocacción de placas alveolares, p.p de medios auxiliares y costos indirectos.</t>
  </si>
  <si>
    <t>D01IA120</t>
  </si>
  <si>
    <t>PICADO REVOCO GRANULADO FACHADA</t>
  </si>
  <si>
    <t>m². Picado de revoco de cemento a la tirolesa granulado en paramentos verticales y horizontales de fachada, con martillo eléctrico, i/base de enfoscado, retirada de escombros a pie de carga, maquinaria auxiliar de obra y p.p. de costes indirectos.</t>
  </si>
  <si>
    <t>D01KA105</t>
  </si>
  <si>
    <t>LEVANTADO REMATES A MANO</t>
  </si>
  <si>
    <t>m Levantado de remates azotea y bordes pavimento por medios mecánicos, i/retirada de escombros a pie de carga y p.p. de costes indirectos.</t>
  </si>
  <si>
    <t>D01KA010</t>
  </si>
  <si>
    <t>LEVANTADAO CESPED JARDINES</t>
  </si>
  <si>
    <t>m². Levantado de cesped jardines, por medios manuales, i/retirada de 20cm de tierra vegetal y escombros a pie de carga y p.p. de costes indirectos</t>
  </si>
  <si>
    <t>D02EF005</t>
  </si>
  <si>
    <t>m3</t>
  </si>
  <si>
    <t>EXPLANACIÓN TERRENO A MANO</t>
  </si>
  <si>
    <t>M3. Explanación y nivelación, por medios manuales, de terrenos de naturaleza blanda, i/retirada de escombros a pie de carga y p.p. de costes indirectos.</t>
  </si>
  <si>
    <t>D01YA010</t>
  </si>
  <si>
    <t>EVACUACIÓN ESCOMBROS CARRETILLA 20/40 m</t>
  </si>
  <si>
    <t>m³. Traslado de escombros, por medios manuales, para distancias o recorridos comprendidos entre 20 y 40 m desde el tajo de demolición a la ubicación de tolva entubada, contenedor, dumper o camión, i/humedecido, vertido sobre estos y p.p. de costes indirectos</t>
  </si>
  <si>
    <t>D01YJ010</t>
  </si>
  <si>
    <t>TRANSP. ESCOMBROS A VERTEDERO &gt;50 km</t>
  </si>
  <si>
    <t>m³. Transporte de escombros a vertedero en camión de 10 t, a una distancia mayor de 50 km, i/p.p. de costes indirectos.</t>
  </si>
  <si>
    <t>E02PA040</t>
  </si>
  <si>
    <t>EXC.POZOS C/COMPR.T.DURO &lt;2m</t>
  </si>
  <si>
    <t>Excavación en pozos hasta 2 m. de profundidad en terrenos duros, con compresor, con extracción de tierras a los bordes, sin carga ni transporte al vertedero, y con p.p. de medios auxiliares</t>
  </si>
  <si>
    <t>E04CM040</t>
  </si>
  <si>
    <t>TTE Y PUESTA EN OBRA HORM. HM-20/F/20/XC2</t>
  </si>
  <si>
    <t>Transporte desde planta propia y puesta en obra de hormigón en masa HM-20 N/mm2, consistencia fluida, Tmáx.20 mm., para ambiente X0, para limpieza y nivelado de fondos de cimentación, incluso vertido por medios manuales y colocación. Según Código Estructural.</t>
  </si>
  <si>
    <t>E04CA025</t>
  </si>
  <si>
    <t>TTE Y PUESTA EN OBRA HA-25/F/20/XC2</t>
  </si>
  <si>
    <t>Transporte desde planta propia y puesta en obra de hormigón armado HA-25 N/mm2, consistencia fluida, Tmáx.20 mm., para ambiente XC2, en relleno de zapatas y zanjas de cimentación, incluso armadura (60 kg/m3), vertido por medios manuales, vibrado y colocación. Según normas Código Estructural.</t>
  </si>
  <si>
    <t>08EPP00152</t>
  </si>
  <si>
    <t>CONDUCCIÓN PUESTA TIERRA, COND.COBRE DESNUDO 35 mm2</t>
  </si>
  <si>
    <t>Conducción de puesta a tierra enterrada a una profundidad no menor de 0,8 m, instalada con conductor de cobre desnudo de 35 mm2 de sección nominal, incluso excavación, relleno, p.p. de ayudas de albañilería y conexiones; construida según REBT. Medida longitud ejecutada desde la arqueta de conexión hasta la ultima pica.</t>
  </si>
  <si>
    <t>08EPP00005</t>
  </si>
  <si>
    <t>u</t>
  </si>
  <si>
    <t xml:space="preserve"> PICA DE PUESTA A TIERRA</t>
  </si>
  <si>
    <t>Pica de puesta a tierra formada por electrodo de acero recubierto de cobre de 14 mm de diámetro y 2 m de longitud, incluso hincado y conexiones, construida según REBT. Medida la cantidad ejecutada</t>
  </si>
  <si>
    <t>08EPP00003</t>
  </si>
  <si>
    <t>ARQUETA DE CONEXCIÓN DE PUESTA A TIERRA DE 38X50X25 cm</t>
  </si>
  <si>
    <t>Arqueta de conexión de puesta a tierra de 38x50x25cm formada por fábrica de ladrillo macizo de medio pie de espesor, solera de hormigón HM-20 (ambiente X0) y tapa de hormigón HM-20 con cerco de perfil laminado L 60.6, tubo de PVC de 60 mm de diámetro interior y punto de puesta a tierra, incluso excavación, relleno y conexiones; construida según REBT. Medida la cantidad ejecutada.</t>
  </si>
  <si>
    <t xml:space="preserve">SUBCAPÍTULO 1.2 </t>
  </si>
  <si>
    <t>SANEAMIENTO HORIZONTAL</t>
  </si>
  <si>
    <t>D03DA002</t>
  </si>
  <si>
    <t>ud</t>
  </si>
  <si>
    <t>ARQUETA REGISTRO 38X38X50 cm</t>
  </si>
  <si>
    <t>ud. Arqueta de registro de 38x38x50 cm realizada con fábrica de ladrillo macizo de 1/2 pie de espesor recibido con mortero de cemento M5 según UNE-EN 998-2, enfoscada y bruñida en su interior, i/solera de hormigón HM-20 N/mm² (ambiente X0) y tapa de hormigón armado, según CTE/DB-HS</t>
  </si>
  <si>
    <t>D03AG207</t>
  </si>
  <si>
    <t>TUBERÍA PVC TEJA SN-4 S/ARENA 160</t>
  </si>
  <si>
    <t>m. Tubería de PVC para saneamiento enterrado SN-4 de 160 mm de diámetro color teja, colocada sobre cama de arena, con una pendiente mínima del 2 %, i/ p.p. de piezas especiales según UNE</t>
  </si>
  <si>
    <t>D03DEA0003</t>
  </si>
  <si>
    <t>SUMIDERO SIFÓNICO S-246,SALIDA VERT. M. DIÁMETRO 50 mm, REJIL A.INOX</t>
  </si>
  <si>
    <t>ud. Suministro e instalación de sumidero sifónico autolimpiante, S-246 de JIMTEN, con salida vertical macho Ø 50 mm, incluye rejilla plana de acero inoxidable de 150x150 mm, para patios o terrazas. Velocidad de evacuación &gt; 1,36 L/s, según EN 1253-1 y CTE/DB-HS 5.</t>
  </si>
  <si>
    <t>08FAA90001</t>
  </si>
  <si>
    <t>INST.TOMA DE AGUA RIEGO/LIMPIEZA</t>
  </si>
  <si>
    <t>SUBCAPÍTULO 1.3</t>
  </si>
  <si>
    <t>SOLERA</t>
  </si>
  <si>
    <t>Instalación de toma de agua fría sobre canalización existente (anteriormente ducha exterior), incluyendo desmantelado de esta ducha, acondicionamiento mediante codos, empalmes, p.p. tubería de polietileno, válvula de corte y preparación de acometida. Instalada en arqueta (no incluida). Totalmente terminado y funcionando. Según CTE.</t>
  </si>
  <si>
    <t>D04PK151</t>
  </si>
  <si>
    <t>TTE Y PUEST EN OBRA SOLERA HM-20/F/20 e=15 cm</t>
  </si>
  <si>
    <t>m². Transporte desde planta propia y puesta en obra de solera de 15 cm de espesor, realizada con hormigón HM-20/F/20/XC2 N/mm² (ambiente X0) con tamaño máximo del árido 20 mm elaborado en central, i/vertido y colocado y p.p. de juntas, aserrado de las mismas y fratasado. Según Código Estructural.</t>
  </si>
  <si>
    <t>SUBCAPÍTULO 1.4</t>
  </si>
  <si>
    <t>ESTRUCTURA</t>
  </si>
  <si>
    <t>D05DP105</t>
  </si>
  <si>
    <t>FORJADO PLACA PREFABRICADA 15+5</t>
  </si>
  <si>
    <t>m². Forjado 15+5 cm, formado a base de placas prefabricadas de 1,00 m de anchura y 15 cm de canto, ejecutadas con hormigón pretensado HP-40/S/12 y acero Y-1860 C, con transporte desde planta propia y puesta en obra de capa de compresión de 5 cm de HA-25/F/20/XC2, con tamaño máximo del árido de 20 mm, con p.p. de zunchos, i/armadura con acero B-500 S en refuerzo de zona de negativos (4,40 kg/m²), conectores y mallazo de reparto, encofrado y desencofrado, totalmente terminado según Código Estructural. (Carga total 818 kg/m²).</t>
  </si>
  <si>
    <t>09iss00020</t>
  </si>
  <si>
    <t>IMPERMEAB.FORJADO LÁMINA POLIETILENO 0,5 mm</t>
  </si>
  <si>
    <t>Impermeabilización de forjado de placas alveolares mediante lámina de polietileno de 0,5 mm, colocada entre placas y capa de compresión, adherida, incluso p.p. de solapes, cortes y limpieza del soporte. Medida la superficie ejecutada.</t>
  </si>
  <si>
    <t>E04AP020</t>
  </si>
  <si>
    <t>PLACA CIMENTACIÓN 25X25X1,5 cm ANCLAJE QUÍM</t>
  </si>
  <si>
    <t>Placa de anclaje de acero S275 JR en perfil plano para cimentación, de dimensiones 25x25x1,5 cm. con cuatro patillas de redondo corrugado de 20 mm. de diámetro, con longitud total de 30 cm ancladas a cabeza de muro mediante anclaje químico para cargas medias, soldadas, i/taladros, limpieza, anclajes, colocada... Según normas Código Estructural</t>
  </si>
  <si>
    <t>E04PT220</t>
  </si>
  <si>
    <t>CONEX. ZAPTA-MURO ESPERAS</t>
  </si>
  <si>
    <t>Conexión de zapata a muro mediante barras corrugadas B 500 S de diámetro 12 mm., colocadas a posteriori con resina de inyección Hilti HIT-RE 500 (o similar) para una carga máxima de diseño a cortante de 100 kN por metro. La conexión precisa de una hilera de barras inferior y superior colocadas, como máximo, cada 150 mm. Estas barras se dejarán en espera a falta del montaje de la armadura de la zapata y posterior hormigonado del conjunto. El montaje se realizará perforando el muro horizontalmente con martillo a rotopercusión a una profundidad de 200 mm., el diámetro del taladro será de 12 mm., se limpiará el polvo interior del taladro, se inyectará la resina Hilti HIT-RE 500 (o similar) en el taladro hasta la mitad de su profundidad, a continuación se introducirá la barra corrugada y se esperará el tiempo de fraguado correspondiente. Finalmente se montará la armadura de la zapata y se hormigonará</t>
  </si>
  <si>
    <t>D05AA001</t>
  </si>
  <si>
    <t>kg</t>
  </si>
  <si>
    <t>ACERO S275 EN ESTRUCTURAS</t>
  </si>
  <si>
    <t>kg. Acero laminado S275 en perfiles para vigas, pilares y correas, con una tensión de rotura de 410 N/mm², unidas entre sí mediante soldadura con electrodo básico i/p.p. despuntes y I/ pintura al esmalte mate Kilate de Procolor o similar dos manos Y mano de imprimación con pintura de minio totalmente montado, p, p de elemntos de ancjase a suelo, según Código Estructural 2021 y CTE/ DB-SE-A. Los trabajos serán realizados por soldador cualificado según norma UNE-EN</t>
  </si>
  <si>
    <t>E09NNL010</t>
  </si>
  <si>
    <t>CUBIERTA LONA PERF. IGNIF. 950 g/m2</t>
  </si>
  <si>
    <t>Cubierta de lona perforada ignífuga de 950 g/m2, con anillas de elevación, anclajes a pilares metálicos, tensores, refuerzos, cinta de PVC y camión grúa pluma para colocación. Totalmente instalada.</t>
  </si>
  <si>
    <t>SUBCAPÍTULO 1.5</t>
  </si>
  <si>
    <t>ALBAÑILERÍA</t>
  </si>
  <si>
    <t>D07GE040</t>
  </si>
  <si>
    <t>FÁBRICA BLOQUE TERMOARCILLA 30X19X29</t>
  </si>
  <si>
    <t>m². Fábrica de 29 cm de espesor con bloque cerámico de arcilla aligerada machihembrado (Termoarcilla) de medidas 30x19x29 cm ubicado en recrecidos de muro y jardineras, sentado con mortero de cemento Portland EN 197-1- CEM II/B-P 32,5 R y arena de río M7,5 según UNE-EN 998-2 para posteríor terminación, i/p.p. de roturas, replanteo, aplomado y nivelación, i/p.p. de cortes y piezas especiales, según CTE/ DB-SE-F.</t>
  </si>
  <si>
    <t>D07DC005</t>
  </si>
  <si>
    <t>FÁB.LADRILLO PERFORADO 5cm 1/2 pie</t>
  </si>
  <si>
    <t>m². Fábrica de 1/2 pie de espesor de ladrillo perforado de 24x12x5 cm ubicado en bancos para pérgola, sentado con mortero de cemento Portland EN 197-1- CEM II/B-P 32,5 R y arena de río M7,5 según UNE-EN 998-2, para posteríor terminación, i/p.p. de roturas, replanteo, aplomado, nivelación, humedecido de piezas y colocación a restregón según CTE/ DB-SE-F.</t>
  </si>
  <si>
    <t>D07DE130</t>
  </si>
  <si>
    <t>FÁB. LADRILLO 1 PIE C/VTA. 5 ROJO</t>
  </si>
  <si>
    <t>m². Fábrica de 1 pie de espesor de ladrillo cara vista rojo de 25x12x5 cm ubicado en jardineras de escalinata, sentado con mortero de cemento Portland EN 197-1- CEM II/B-P 32,5 R y arena de río M7,5 según UNE-EN 998-2, i/p.p. de replanteo, piezas especiales, roturas, aplomado, nivelado, llagueado y limpieza, cortes, remates, humedecido de piezas y colocación a restregón según CTE/DB-SE-F.</t>
  </si>
  <si>
    <t>D12GA110</t>
  </si>
  <si>
    <t>RECIBIDO REJA EN FÁBRICA LADRILLO</t>
  </si>
  <si>
    <t>m². Recibido de reja en muro de fábrica de ladrillo para barandilla y pasamanos, utilizando mortero de cemento y arena de río M10 según UNE-EN 998-2, totalmente colocada, aplomada y nivelada, i/apertura de huecos para garras y p.p. de medios auxiliares</t>
  </si>
  <si>
    <t>REFUERZO DE MUROS DEPURADORA</t>
  </si>
  <si>
    <t xml:space="preserve">m². Refuerzo de muros entrada depuradora en esquina y rincón con apertura de rozas de 70cm de longitud cada 40cm y colacion de grapas ejecutadas en acero corrudao de 12mm y recibidas con rexina epoxi y mortero de cemento y arena de río M10 según UNE-EN 998-2, totalmente colocada, aplomada y nivelada, y p.p de medios auxiliares. </t>
  </si>
  <si>
    <t>D12GA010</t>
  </si>
  <si>
    <t>D13GD020</t>
  </si>
  <si>
    <t>REVESTIM. MONOCAPA WEBER.PRAL ARID</t>
  </si>
  <si>
    <t>m². Revestimiento de cualquier tipo de paramentos con mortero monocapa Weber.pral Arid de Weber, color(es) a definir, aplicado a llana o mecánicamente y regleado, en espesor mínimo de 8 mm, con proyección de árido de mármol machacado, cribado, lavado, de granulometría 5/9 ó 9/12 mm de color(es) a definir, y ejecución de despiece según planos con junquillo trapecial de PVC, sin guardavivos (o guardavivos ocultos) s/ D.F., i/preparación de paramentos, colocación y retirada de junquillos, empleo de andamiaje homologado y p.p. de costes indirectos.</t>
  </si>
  <si>
    <t>D17GA004</t>
  </si>
  <si>
    <t>IMPER.MURO LÁM. ASF+LÁM FRENA+GEO</t>
  </si>
  <si>
    <t>m². Impermeabilización de muros de cimentación por su cara externa, constituida por 0,5 kg/m² de imprimación asfáltica IMPRIDAN-100, lámina asfáltica de betún modificado con elastómeros SBS de 3 kg/m² de peso medio, acabada con film de polietileno por ambas caras y armada con fieltro de poliéster de 160 g/m², ESTERDAN 30 P ELAST (Tipo LBM-30-FP), totalmente adherida al muro con soplete, lámina drenante nodulada de polietileno de alta densidad con geotextil adherido, DANODREN
H 15 Plus; fijada al muro mediante tacos de expansión y solapada 10 cm, con el geotextil mirando al terreno, lista para efectuar el relleno. Según CTE/DB-HS 1.</t>
  </si>
  <si>
    <t>D17YD805</t>
  </si>
  <si>
    <t>SELLADO JUNTAS PARED SUELO ESCALINATA</t>
  </si>
  <si>
    <t>m. Sellado de juntas de pared fachada y suelo mediante una masilla monocomponente a base de caucho elástico, expansible en contacto con el agua, SIKA K-1 SWEBBER SEAL (o similar), colocada en cordón de 1 cm² con pistola de cartuchos, previo saneado y limpieza del soporte y posterior tapado con mortero de cemneo y arena de rio M10, p.p de medios auxiliares y costos indirectos.</t>
  </si>
  <si>
    <t>SUBCAPÍTULO 1.6</t>
  </si>
  <si>
    <t>SOLADOS Y ALICATADOS</t>
  </si>
  <si>
    <t>D19DD065</t>
  </si>
  <si>
    <t>SOLADO TIPO FERROGRÉS 20X20, C 3</t>
  </si>
  <si>
    <t>m². Solado de baldosa tipo Ferrogres Natural 20X20 cm, con junta de 1 cm, ubicada en terrazas, (resistencia al deslizamiento Rd&gt;45 s/ UNE-ENV 12633 CLASE 3), recibido con mortero de cemento y arena de río, i/cama de 2 cm de arena de río, rejuntado y limpieza, s/ CTE DB SUA y NTE-RSB-7</t>
  </si>
  <si>
    <t>D19DD525</t>
  </si>
  <si>
    <t>VIERTEAGUAS PIEDRA CALIZA 15X3</t>
  </si>
  <si>
    <t>m. Vierteaguas de piedra caliza de 15 cm de ancho y 3 cm de espesor, con goterón de al menos 5 mm de ancho, recibido con mortero de cemento y arena de río M5 según UNE-EN 998-2, i/sellado de juntas, formación de bisel en sus caras vistas, limpieza y p.p. de costes indirectos</t>
  </si>
  <si>
    <t>D19DD305</t>
  </si>
  <si>
    <t>PELDAÑO BALDOSA TIPO FERROGRES H/T C 3</t>
  </si>
  <si>
    <t>m. Peldaño formado por huella y tabica de piezas tipo Ferrogrés para interiores o exteriores (resistenciaal deslizamiento Rd&gt;45 s/ UNE-ENV 12633 CLASE 3), recibido con mortero de cemento y arena de río M5 según UNE-EN 998-2, i/rejuntado y limpieza s/ CTE DB SUA</t>
  </si>
  <si>
    <t xml:space="preserve">SUBCAPÍTULO 1.7 </t>
  </si>
  <si>
    <t>CERRAJERÍA</t>
  </si>
  <si>
    <t>D23IG005</t>
  </si>
  <si>
    <t>BARANDILLA PLETINA BALCÓN 50X5 mm - 0,8 m</t>
  </si>
  <si>
    <t xml:space="preserve">m. Barandilla de un metro de altura, realizada con pletina maciza de 50.5 mm, formando cuadros, y balaustres verticales de 80x80x4mm colocados cada 5.00m rematados con tapa superior, s/ diseño de proyecto memoria, anclada a fábrica bien con placa y tornillos de alta resistencia, o recibidos mediante garras con mortero de cemento. I/ pintura al esmalte mate Kilate de Procolor o similar dos manos, y una mano de minio o antioxidante sobre carpintería metálica, i/raspado de los óxidos y limpieza manual. </t>
  </si>
  <si>
    <t>D23IN001</t>
  </si>
  <si>
    <t>PASAMANOS TUBO D=40mm</t>
  </si>
  <si>
    <t>m. Pasamanos metálico formado por tubo circular de diámetro 5 mm, i/p.p. de patillas de sujeción a base de redondo liso macizo de 16 mm separados cada 50 cm, I/ pintura al esmalte mate Kilate de Procolor o similar dos manos, una mano de minio o antioxidante sobre carpintería metálica, p.p de anclajes y, costos indirectos y medios auxiliares, totalmente instalado.</t>
  </si>
  <si>
    <t>D23PA101</t>
  </si>
  <si>
    <t>ml</t>
  </si>
  <si>
    <t>BANCO CHAPA PERFORADA</t>
  </si>
  <si>
    <t>mL Banco metálico realizado con chapa perforada y plegada con desarrollo de 2.5m sobre estructura de acero tubular de 40x40X3mm,segun diseño de proyecto, I/ pintura al esmalte mate Kilate de Procolor o similar dos manos, una mano de minio o antioxidante sobre carpintería metálica, p.p de ancjlajes y, costos indirectos y medios auxiliares, totalmente instalado</t>
  </si>
  <si>
    <t>SUBCAPÍTULO 1.8</t>
  </si>
  <si>
    <t>JARDINERÍA</t>
  </si>
  <si>
    <t>D03AI210</t>
  </si>
  <si>
    <t>RELLENO GRAVA FILTRANTE A MANO</t>
  </si>
  <si>
    <t>m³. Relleno de grava filtrante de 40/80 mm tamaño máximo, vertido a mano en zanjas de drenajes, con transporte en carretilla desde descarga de camión a distancia inferior a 10 m, según CTE/DB-HS 1.</t>
  </si>
  <si>
    <t>TIERRA VEGETAL CRIBADA</t>
  </si>
  <si>
    <t>m³. Suministro y extendido de tierra vegetal cribada, suministrada a granel.</t>
  </si>
  <si>
    <t>D39CA021</t>
  </si>
  <si>
    <t>D39MC051</t>
  </si>
  <si>
    <t>BIOGNONIA GRANDIFLORA 1,00-1,50 m</t>
  </si>
  <si>
    <t>ud. Suministro, apertura de hoyo, plantación y primer riego de Bignonia grandiflora de 2,0 a 3,5 m de altura con cepellón en container, incluído fijación de ramaje.</t>
  </si>
  <si>
    <t>D39KE011</t>
  </si>
  <si>
    <t>ABELIA FLORIBUNDA 0,30-0,40 m</t>
  </si>
  <si>
    <t>ud. Suministro, apertura de hoyo, plantación y primer riego de Abelia floribunda (Abelia) de 0,3 0,4 m de altura con cepellón en container.</t>
  </si>
  <si>
    <t>D39KE051</t>
  </si>
  <si>
    <t>ARUNDINARIA NITIDA 1,50-2m</t>
  </si>
  <si>
    <t>ud. Suministro, apertura de hoyo, plantación y primer riego de Arundinaria nitida (Bambú) 1,5 a 2,0 m de altura con cepellón en container</t>
  </si>
  <si>
    <t>D39KC451</t>
  </si>
  <si>
    <t>CYTISSUS SCOPARIUS 0,68-0,80 m</t>
  </si>
  <si>
    <t>ud. Suministro, apertura de hoyo, plantación y primer riego de Cytissus scoparios (Retama) de 0,6 a 0,8 m de altura con cepellón en container</t>
  </si>
  <si>
    <t>ROSA SPP PIE BAJO 0,30-0,40 m</t>
  </si>
  <si>
    <t>ud. Suministro, apertura de hoyo, plantación y primer riego de Rosa spp. (Rosa) de pie bajo de 0,3 a 0,4 m de altura con cepellón en container</t>
  </si>
  <si>
    <t xml:space="preserve">CAPÍTULO CO2 </t>
  </si>
  <si>
    <t xml:space="preserve">ENTRADA, MURETE Y FACHADA </t>
  </si>
  <si>
    <t>SUBCAPÍTULO 2.1</t>
  </si>
  <si>
    <t>DEMOLICIONES</t>
  </si>
  <si>
    <t>D39AA001</t>
  </si>
  <si>
    <t>DESBOCE MANUELA DEL TERRENO</t>
  </si>
  <si>
    <t>m². Desbroce y limpieza del terreno por medios manuales, con podado de elmentos arbustivos, i/carga de productos a camión</t>
  </si>
  <si>
    <t>D01MA020</t>
  </si>
  <si>
    <t xml:space="preserve">LEVANTADO DE CERCOS EN MUROS </t>
  </si>
  <si>
    <t>ud. Levantado, por medios manuales, de cercos hasta 3 m² en muros, i/traslado y apilado de material recuperable, retirada de escombros a pie de carga y p.p. de costes indirectos, según NTE/ADD-18.</t>
  </si>
  <si>
    <t>D01MA021</t>
  </si>
  <si>
    <t>LEVANTADO DE CERCOS EN MURO</t>
  </si>
  <si>
    <t>m². Levantado de reja jardinera bajo ventanas, por medios manuales, i/traslado y apilado en el lugar de acopio, retirada de escombros a pie de carga y p.p. de repaso de revestimientos y costes indirectos, según NTE/ADD-18.</t>
  </si>
  <si>
    <t>D01KA020</t>
  </si>
  <si>
    <t>LEVANTADO ADOQUÍN S/ARENA A MANO</t>
  </si>
  <si>
    <t>m². Levantado de adoquinado sentado con arena, por medios manuales, i/retirada de escombros a pie de carga, apilado, en su caso, de material aprovechable y p.p. de costes indirectos</t>
  </si>
  <si>
    <t>D01KF010</t>
  </si>
  <si>
    <t>LEVANTADO PAVIM.BALDOSA CERÁMICA A MANO</t>
  </si>
  <si>
    <t>m². Levantado, por medios manuales, de solado de baldosas cerámicas o gres, i/retirada de escombros a pie de carga y p.p. de costes indirectos, según NTE/ADD-10</t>
  </si>
  <si>
    <t>D01QA210</t>
  </si>
  <si>
    <t>DEM.FORJ.HORMIGÓN-BOVEDILLA C/COMPRESOR</t>
  </si>
  <si>
    <t>m². Demolición de forjado de vigueta de hormigón armado o pretensado y bovedilla prefábricada, con martillo compresor de 2000 L/min, i/apeo previo, retirada de escombros a pie de carga y p.p. de costes indirectos, según NTE/ADD-11.</t>
  </si>
  <si>
    <t>D02HA001</t>
  </si>
  <si>
    <t>EXC.MANUAL ZANJAS TERRENO FLOJO</t>
  </si>
  <si>
    <t>m³. Excavación, por medios manuales, de terreno de consistencia floja en apertura de zanjas, con extracción de tierras a los bordes, i/p.p. de costes indirectos</t>
  </si>
  <si>
    <t>D02HM020</t>
  </si>
  <si>
    <t>EXC.COMPRESOR ZANJAS TERRENO DURO</t>
  </si>
  <si>
    <t>m³. Excavación, con compresor de 2000 l/min., en terrenos de consistencia dura, para apertura de zanjas, i/extracción manual de tierras a los bordes y p.p. de costes indirectos.</t>
  </si>
  <si>
    <t>D02VF001</t>
  </si>
  <si>
    <t>TRANSPORTE TIERRAS&gt;50 km</t>
  </si>
  <si>
    <t>m³. Transporte de tierras procedentes de excavación a vertedero, con un recorrido total mayor de 50 km, con camión volquete de 10 t, i/p.p. de costes indirectos.</t>
  </si>
  <si>
    <t>E02AM030</t>
  </si>
  <si>
    <t>LIMPIEZA A PRESIÓN CERRAMIENTOS</t>
  </si>
  <si>
    <t>Limpieza de muros y cerramientos de cualquier material mediante hidrolimpiadora a presión con adición de productos de limpieza adecuados para cada superficie. Medida la superficie ejecutada</t>
  </si>
  <si>
    <t>SANEAMIENTO</t>
  </si>
  <si>
    <t>SUBCAPÍTULO 2.2</t>
  </si>
  <si>
    <t>D03AI300</t>
  </si>
  <si>
    <t>FORMACIÓN CANALETA P/TUBERÍA DRENAJE</t>
  </si>
  <si>
    <t>m. Formación de canaleta para colocación posterior de tubería de drenaje, con un diámetro de 30 cm., realizada con mortero de cemento M5, según CTE/DB-HS 1.</t>
  </si>
  <si>
    <t>D03AI103</t>
  </si>
  <si>
    <t>TUBERÍA DE DRENAJE PVC ADEQUA D=200 mm</t>
  </si>
  <si>
    <t>m. Tubería de drenaje de PVC ADEQUA ranurada de 200 mm de diámetro, color naranja unión por copa con junta elástica, colocada sobre solera de hormigón HM-20 N/mm² (ambiente X0), incluso p.p. de geotextil Sika Geotex PP 125 Plus (o similar), según CTE/DB-HS 1.</t>
  </si>
  <si>
    <t>m. Tubería de PVC para saneamiento enterrado SN-4 de 160 mm de diámetro color teja, colocada sobre cama de arena, con una pendiente mínima del 2 %, i/ p.p. de piezas especiales según UNE EN 13476 y CTE/DB-HS 5.</t>
  </si>
  <si>
    <t>ud. Arqueta de registro de 38x38x50 cm realizada con fábrica de ladrillo macizo de 1/2 pie de espesor recibido con mortero de cemento M5 según UNE-EN 998-2, enfoscada y bruñida en su interior, i/solera de hormigón HM-20 N/mm² (ambiente X0) y tapa de hormigón armado, según CTE/DB-HS 5.</t>
  </si>
  <si>
    <t>SUBCAPÍTULO 2.3</t>
  </si>
  <si>
    <t>CIMENTACIÓN Y SOLERAS</t>
  </si>
  <si>
    <t>D04EA002</t>
  </si>
  <si>
    <t>TTE Y PUESTA EN OBRA HORM HM-20</t>
  </si>
  <si>
    <t>m³. Transporte desde planta propia y puesta en obra de hormigón ciclópeo HM-20/P/40/ N/mm², tmáx. 40mm y morro 80/150 mm, en zanjas y pozos de cimentación, i/vertido por medios manuales y colocación.</t>
  </si>
  <si>
    <t>D07DC020</t>
  </si>
  <si>
    <t>FÁB. LADRILLO PERFORADO 7 cm 1 pie</t>
  </si>
  <si>
    <t>m². Fábrica de 1 pie de espesor de ladrillo perforado de 24x12x7 cm, sentado con mortero de cemento Portland EN 197-1- CEM II/B-P 32,5 R y arena de río M7,5 según UNE-EN 998-2 para posteríor terminación, i/p.p. de replanteo, roturas, aplomado, nivelación, humedecido de piezas y colocación a restregón según CTE/ DB-SE-F.</t>
  </si>
  <si>
    <t>D05DF002</t>
  </si>
  <si>
    <t>FORJADO SEMIVIGUETA 17+5, B.60</t>
  </si>
  <si>
    <t>m². Forjado 17+5 cm, formado a base de semiviguetas de hormigón pretensado, separadas 70 cm entre ejes, bovedilla de 60x25x17 cm y transporte desde planta propia y puesta en obra de capa de compresión de 5 cm de HA-25/F/20/XC2 N/mm², con tamaño máximo del árido de 20 mm, con p.p. de zunchos, i/armadura con acero B-500 S en refuerzo de zona de negativos (4,40 kg/m²), conectores y mallazo de reparto, encofrado y desencofrado, totalmente terminado según Código Estructural.
(Carga total 650 kg/m²).</t>
  </si>
  <si>
    <t>SUBCAPÍTULO 2.4</t>
  </si>
  <si>
    <t>ALBAÑILERÍA Y SOLADOS</t>
  </si>
  <si>
    <t>D12AA210</t>
  </si>
  <si>
    <t>RECIBIDO CERCOS MURO EXTERIOR A REVESTIR</t>
  </si>
  <si>
    <t>m². Recibido de cercos o precercos de cualquier material en muro de cerramiento exterior para revestir, utilizando mortero de cemento M10 según UNE-EN 998-2, totalmente colocado y aplomado, i/p.p. de medios auxiliares</t>
  </si>
  <si>
    <t>D13ACH001</t>
  </si>
  <si>
    <t>TENDIDO YESO CONTROLADO+ENLUCIDO MECAFINO P.VERTICALES=3 m A</t>
  </si>
  <si>
    <t>m². Tendido de yeso manual de fraguado controlado sobre paramentos verticales a revestir hasta 3 m de altura, formado por una capa de pasta de yeso de construcción B1 (YG/L) de 15 mm de espesor, con maestras solamente en las esquinas, rincones y guarniciones de huecos, y enlucido de yeso manual en base escayola MECAFINO de amasado con batidora y aplicación manual, formado por una capa fina de pasta de yeso fino para terminación C6 (YF/T) de 3 mm de espesor, i/p.p. de colocación de guardavivos de chapa galvanizada o PVC, formación de aristas, rincones, guarniciones y montaje, desmontaje y retirada de andamios, distribución de material en planta y limpieza posterior de los tajos. Según UNE-EN 13279-1:2009 (yesos de construcción y conglomerantes a base de yeso para la construcción) y NTE-RPG (revestimientos de paramentos: guarnecidos y enlucidos).</t>
  </si>
  <si>
    <t>D19FA004</t>
  </si>
  <si>
    <t>SOLADO GRANITO NACIONAL CLASE 3</t>
  </si>
  <si>
    <t>m². Solado de granito Nacional de 2 cm de espesor con acabado en corte de sierra, para exteriores e interiores (válido hasta para descansillos de escaleras y/o pendientes superiores al 6% en zonas húmedas), resistencia al deslizamiento Rd&gt;45 s/ UNE-ENV 12633 CLASE 3, recibido con mortero de cemento y arena de miga 1/6, i/cama de arena de 2 cm, rejuntado y limpieza, s/ CTE BD SU y NTE-RSP.</t>
  </si>
  <si>
    <t>D36GG155</t>
  </si>
  <si>
    <t>PAV.ADOQUÍN HORMIGÓN E=8 cm BASE ZAHORRA GRIS</t>
  </si>
  <si>
    <t>m². Colocación pavimento procedente de la demolición de calzada tráfico para viales, calles arteriales o principales que no sean travesía de carretera, con trabazón sin líneas continua en la dirección del tráfico, sobre explanación con índice CBR superior a 10, con adoquín monocapa de hormigón espesor 8 cm gris, sobre base de zahorra natural de 20 cm, y capa intermedia de arena de río de 4 cm de espesor, incluso recebado de juntas con arena, compactado de adoquín, remates y apisonado de
base.</t>
  </si>
  <si>
    <t>Dd17yd825</t>
  </si>
  <si>
    <t>SELLADO JUNTAS PARAMENTOS</t>
  </si>
  <si>
    <t>SUBCAPÍTULO2.5</t>
  </si>
  <si>
    <t>D21VA020</t>
  </si>
  <si>
    <t>FRENTE DE CHAPA DE ALUMINIO S/DISEÑO</t>
  </si>
  <si>
    <t>m². Frente de chapa de aluminio liso según diseño.</t>
  </si>
  <si>
    <t>SUBCAPÍTULO 2.6</t>
  </si>
  <si>
    <t>VARIOS</t>
  </si>
  <si>
    <t>D35AC001</t>
  </si>
  <si>
    <t>PINTURA PLÁSTICA BLANCA</t>
  </si>
  <si>
    <t>m². Pintura plástica lisa blanca PROCOLOR YUMBO o similar, lavable dos manos, en paramentos verticales y horizontales i/lijado y emplastecidosolo, con AGUAPLAST STANDAR, y acabado.</t>
  </si>
  <si>
    <t>REVESTIMIENTO ELASTOMERO PARA EXTERIORES. COLOR A ELEGIR</t>
  </si>
  <si>
    <t>CAPÍTULO CO03</t>
  </si>
  <si>
    <t>REPARACIONES TERRAZAS</t>
  </si>
  <si>
    <t xml:space="preserve">SUBCAPÍTULO 3.1 </t>
  </si>
  <si>
    <t xml:space="preserve">DEMOLICIONES </t>
  </si>
  <si>
    <t>Pintura elastómera acrílica lisa en dispersión acuosa en paramentos exteriores verticales u horizontales de ladrillo o cemento formada por: limpieza de soporte, mano de fondo y mano de acabado, incluso limpieza inicial y posterior de material sobrante. Medida la superficie a pintar.</t>
  </si>
  <si>
    <t>D21PEAA90032</t>
  </si>
  <si>
    <t>m. Montaje, desmontaje y amortización de conducto o bajante de escombros, fábricado en piezas de goma nervada y forma de tronco de cono de 510/380 mm de diámetro interior, unidas entre sí con cadenas, pieza de descarga superior en goma y 0,5 m de boca metálica, i/p.p. de piezas de descarga lateral (para vaciado de escombros en plantas intermedias), apoyos del conducto, cierre de seguridad y costes indirecto</t>
  </si>
  <si>
    <t>D01CG030</t>
  </si>
  <si>
    <t>DEMOL.FÁC.LAD.MACIZO 1/2 pie MANUAL</t>
  </si>
  <si>
    <t>m². Demolición de fábrica de ladrillo macizo de 1/2 pie de espesor ubicada en jardineras de las habitaciones, por medios manuales, i/retirada de escombros a pie de carga, medios auxiliares de obra y p.p. de costes indirectos, según NTE/ADD-13.</t>
  </si>
  <si>
    <t>m². Levantado de pavimento de ferrogrés 20x20 tomado con mortero de cemento ubicado en terrazas de las habitaciones, mediante compresor de 2000 L/min, i/retirada de escombros a pie de carga, maquinaria auxiliar de obra y p.p. de costes indirectos.</t>
  </si>
  <si>
    <t>PICADO REVOCADO GRANULADO FACHADA</t>
  </si>
  <si>
    <t>EVACUACIÓN ESCOMBROS CARRETILLA 20/40m</t>
  </si>
  <si>
    <t>m³. Traslado de escombros, por medios manuales, para distancias o recorridos comprendidos entre 20 y 40 m desde el tajo de demolición a la ubicación de tolva entubada, contenedor, dumper o camión, i/humedecido, vertido sobre estos y p.p. de costes indirectos.</t>
  </si>
  <si>
    <t>SUBCAPÍTULO 3.2</t>
  </si>
  <si>
    <t>IMPERMEABILIZACIONES</t>
  </si>
  <si>
    <t>D17AG001</t>
  </si>
  <si>
    <t>IMPERM.CUB.PLANA TRANSIT.CONVENCIONAL TEXSA</t>
  </si>
  <si>
    <t>m². Impermeabilización bicapa en cubierta con pendiente del 1% al 5%, transitables para uso peatonal privado o público, constituida por: Membrana impermeabilizante de betún plastomérico APP con doble armadura, una de fieltro de poliéster (FP) y otra de film de polietileno (PE) tipo HIPER MORTERPLAS 4 kg, designación LBM-40-FP+PE; Capa separadora de polipropileno-polietileno TEXXAM 700, listo para proceder al acabado. Según CEC del CTE/DB HS-1.</t>
  </si>
  <si>
    <t>SUBCAPÍTULO 3.3</t>
  </si>
  <si>
    <t>REVESTIMIENTOS</t>
  </si>
  <si>
    <t>m². Solado de baldosa tipo Ferrogres Natural 20X20 cm, con junta de 1 cm, ubicada en terrazas, (resistencia al deslizamiento Rd&gt;45 s/ UNE-ENV 12633 CLASE 3), recibido con mortero de cemento y arena de río, i/cama de 2 cm de arena de río, rejuntado y limpieza, s/ CTE DB SUA y NTE-RSB-7.</t>
  </si>
  <si>
    <t>D18AD345</t>
  </si>
  <si>
    <t>ALICATADO FERROGRÉS 20X20 C/JUNTA</t>
  </si>
  <si>
    <t>m². Alicatado con plaqueta de Ferrogrés 20x20 cm en terrazas, con junta de 1 cm, recibido con mortero de cemento y arena de miga 1/6, i/piezas especiales, ejecución de ingletes, rejuntado, limpieza y p.p. de costes indirectos, s/NTE-RPA-3.</t>
  </si>
  <si>
    <t>D18AD350</t>
  </si>
  <si>
    <t>REMATE DE FERROGRÉS 7X33 cm</t>
  </si>
  <si>
    <t>m. Remate listelo de ferrogres de 7x10 cm en terrazas, recibido con mortero de cemento y arena de miga 1/6, i/piezas especiales, ejecución de ingletes, rejuntado con lechada de cemento blanco, limpieza y p.p. de costes indirectos, s/NTE-RPA-3.</t>
  </si>
  <si>
    <t>CAPÍTULO CO04</t>
  </si>
  <si>
    <t>REPARACIONES LUCERNARIO</t>
  </si>
  <si>
    <t xml:space="preserve">SUBCAPÍTULO 4.1 </t>
  </si>
  <si>
    <t>DESMONTADO LUCERNARIO METACRILATO</t>
  </si>
  <si>
    <t>m². Desmontado, por medios manuales, de cobertura de panel de matacrilato, así como, caballetes, remates laterales, limas y otros elementos afines, i/anulación de anclajes, traslado de paneles y material aprovechable al lugar de acopio, retirada de escombros a pie de carga, maquinaria auxiliar de obra y p.p. de costes indirectos, según NTE/ADD-3.</t>
  </si>
  <si>
    <t>D01AD055</t>
  </si>
  <si>
    <t>D01IA010</t>
  </si>
  <si>
    <t>PICADO GUARNECIDO DE YESO</t>
  </si>
  <si>
    <t>m². Picado de guarnecido de yeso en paramentos, por medios manuales, eliminándolo en su totalidad y dejando la fábrica lista para posterior revestimiento, i/retirada de escombros a pie de carga, medios auxiliares de obra y p.p. de costes indirectos</t>
  </si>
  <si>
    <t>EVACUACIÓN ESOMBROS CARRETILLA 20/40 m</t>
  </si>
  <si>
    <t xml:space="preserve">TRANSPORTE TIERRAS&gt;50 km </t>
  </si>
  <si>
    <t>SUBCAPÍTULO 4.2</t>
  </si>
  <si>
    <t>D17AJ024</t>
  </si>
  <si>
    <t>IMPER.4+3 kg/M-NA MA-3</t>
  </si>
  <si>
    <t>m². Impermeabilización bicapa autoprotegida en cubiertas no transitables de pendiente igual o superior al 5%, sistema adherido, constituida por: lámina asfáltica de oxiasfalto con peso medio de 4 kg/m², terminada en film de polietileno por ambas caras, GLASDAN 40 P OXI, con armadura de fibra de vidrio (LO 40 FV), adherida al soporte con soplete previa imprimación asfáltica CURIDAN de 0,30 kg/m²; lámina asfáltica de betún modificado con plastómeros con autoprotección metálica de aluminio gofrado, color natural, y peso medio de 3 kg/m², terminada en film de polietileno por su cara interna, ASFALDAN AL 80 TIPO 30 P POL NATURAL con plegabilidad positiva a 15°C (LBM 30/M NA), totalmente adherida a la anterior con soplete, sin coincidir juntas. Membrana MA 3, s/UNE 104 402/96. Cumple los requisitos del C.T.E.</t>
  </si>
  <si>
    <t>SUBCAPÍTULO 4.3</t>
  </si>
  <si>
    <t>TENDIDO YESO CONTROLADO+ENLUCIDO MECAFINO P.VERTICALES =3 m A</t>
  </si>
  <si>
    <t>D08OC003</t>
  </si>
  <si>
    <t>REMATE LATERAL ROBLON TEJA CURVA</t>
  </si>
  <si>
    <t>m. Remate lateral de lucernario con roblon de teja curva cerámica con la parte ancha en la zona más baja (tejaroz), recibidas con mortero de cemento M5 según UNE-EN 998-2, alineado, emboquillado de tejas y p.p. de costes indirectos</t>
  </si>
  <si>
    <t>D08RK201</t>
  </si>
  <si>
    <t>REBOSADERO CHAPA GALVANIZADA</t>
  </si>
  <si>
    <t>ud Rebosadero realizada con chapa de acero galvanizado de 0,7 mm de espesor, de 250mm de desarrollo, previo levantado de teja cerámica, i/ejecución de solapes, pequeño material de fijación, juntas de estanqueidad y p.p. de costes indirectos</t>
  </si>
  <si>
    <t>SUBCAPÍTULO 4.4</t>
  </si>
  <si>
    <t>VIDRIOS Y PINTURAS</t>
  </si>
  <si>
    <t>D24GABB020</t>
  </si>
  <si>
    <t>CLIMALIT PLUS SIL CON OPACIDAD 4S 44,2/20/55.SI</t>
  </si>
  <si>
    <t>m². Doble acristalamiento CLIMALIT PLUS Silence (o similar) de Rw=45 dB (* simulación ISACO) y espesor total 38 mm, formado por un vidrio bajo emisivo sobre vidrio laminado acústico y de seguridad incoloro de 8 mm (4+4) y un vidrio laminado acústico y de seguridad de 10 mm de espesor (5+5) unido mediante una lámina incolora de butiral opal/translúcido + cámara de gas argón al 90% de concentración de 20 mm con U=1,0 W/m²K y g=0,39 con perfil separador de aluminio y doble sellado perimetral, fijado sobre carpintería con acuñado mediante calzos de apoyo perimetrales y laterales y sellado en frío con silicona neutra, incluso colocación de junquillos, según UNE 85222:1985. Nivel de seguridad de uso según UNE EN 12600: 1B1/1B1</t>
  </si>
  <si>
    <t>m². Pintura plástica lisa blanca PROCOLOR YUMBO o similar, lavable dos manos, en paramentos verticales y horizontales i/lijado y emplastecidosolo, con AGUAPLAST STANDAR, y acabado</t>
  </si>
  <si>
    <t>D35EC080</t>
  </si>
  <si>
    <t>PINTURA ESMALTE SOBRE TUBO DESARROLLO 20 A 50</t>
  </si>
  <si>
    <t>CAPÍTULO CO05</t>
  </si>
  <si>
    <t>INSTALACIONES ELÉCTRICAS</t>
  </si>
  <si>
    <t>E17BAP050</t>
  </si>
  <si>
    <t>ADECUACIÓN CAJA GENERAL FUSIBLES 400A</t>
  </si>
  <si>
    <t>m. Pintura al esmalte Kilate de Procolor o similar sobre tubos, i/limpieza y capa antioxidante con un desarrollo entre 20 y 50 cm</t>
  </si>
  <si>
    <t>Adecuacion de caja general de fusibles 400 A incluido retirada de fusibles , situado junto a CGPM en interior nicho mural</t>
  </si>
  <si>
    <t>E17BCV040u</t>
  </si>
  <si>
    <t>INTERRUPTRO AUTOMATICO 400 A</t>
  </si>
  <si>
    <t>Suministro e instalacion de Interruptor automático en caja moldeada trifásico 4 polos de 400A de intensidad nominal, con protección diferencial integrada. totalmente instalado y conexionado, incluyendo el propio interruptor, embornado y accesorios para correcto funcionamiento; según REBT</t>
  </si>
  <si>
    <t>E17CB030</t>
  </si>
  <si>
    <t>INT DIFERENCIAL 2P 40A 30 Ma</t>
  </si>
  <si>
    <t>Suministro e instalacion de interruptor diferencial 40A/2P/30mA en CGPM, . totalmente instalado y conexionado, incluyendo el propio interruptor, embornado, puentes de 10mm2 CU y accesorios para correcto funcionamiento; según REBT. Instalado, conexionado y rotulado; según REBT, ITC-BT-10, ICT-BT-17 e ITC-BT-25.</t>
  </si>
  <si>
    <t>E17CB040</t>
  </si>
  <si>
    <t>INTE. DIFERENCIAL 4P 40A 30 Ma</t>
  </si>
  <si>
    <t>Suministro e instalacion de interruptor diferencial 40A/4P/30mA en CGPM, . totalmente instalado y conexionado, incluyendo el propio interruptor, embornado, puentes de 16mm2 CU y accesorios para correcto funcionamiento; según REBT. Instalado, conexionado y rotulado; según REBT, ITC-BT-10, ICT-BT-17 e ITC-BT-25</t>
  </si>
  <si>
    <t>E17MJL070</t>
  </si>
  <si>
    <t>DESCARGAGDOR SOBRETENSIONES 4P</t>
  </si>
  <si>
    <t>Suministro e instalacion de protector sobretenciones transitorias y permanenetes en CGPM, . totalmente instalado y conexionado, incluyendo el propio equipo, embornado, puentes de 16mm2 CU y accesorios para correcto funcionamiento; según REBT. Instalado, conexionado y rotulado; según REBT, ITC-BT-10, ICT-BT-17 e ITC-BT-25.</t>
  </si>
  <si>
    <t>18IEE00010</t>
  </si>
  <si>
    <t>LEGALIZACIÓN REFORMA INSTALACIÓN ELÉCTRICA</t>
  </si>
  <si>
    <t>Legalización de reforma de instalación eléctrica cumpliendo con la norma RD 842/2002 (REBT).</t>
  </si>
  <si>
    <t>CAPÍTULO CO06</t>
  </si>
  <si>
    <t>MEJORAS DB-SI  DB-SUA</t>
  </si>
  <si>
    <t>E26FBA070</t>
  </si>
  <si>
    <t>DETECTOR ÓPTICO-TÉRMICO</t>
  </si>
  <si>
    <t>Detector óptico-térmico calibrable entre 60 y 310ºC y óptico de llamas, provisto de led indicador de alarma con enclavamiento, chequeo automático de funcionamiento, estabilizador de tensión y salida automática de alarma, con módulo aislador bidireccional en zocalo y caja de derivación. Medida la unidad instalada.</t>
  </si>
  <si>
    <t>D34FA405</t>
  </si>
  <si>
    <t>DETECTOR ÓPTICO</t>
  </si>
  <si>
    <t>ud. Detector óptico de humos con zócalo intercambiable, indicador de funcionamiento y alarma con un radio de acción de 60 m², según CTE/DB-SI 4, certificado AENOR totalmente instalado i/p.p. de tubos y cableado. y piloto indicador de alarma, totalmente instalado</t>
  </si>
  <si>
    <t>D34FG005</t>
  </si>
  <si>
    <t>PULSADOR DE ALARMA REARMABLE</t>
  </si>
  <si>
    <t>ud. Pulsador de alarma tipo rearmable, con tapa de plástico basculante totalmente instalado, i/p.p. de tubos y cableado, conexionado y probado, según CTE/DB-SI 4.</t>
  </si>
  <si>
    <t>D34FG305</t>
  </si>
  <si>
    <t>CAMPANA DE ALARMA 6 seg</t>
  </si>
  <si>
    <t>ud. Campana de alarma contra incendios, para montaje interior, acústico a 24v, totalmente instalada, i/p.p. tubo y cableado, conexionado y probado, según CTE/DB-SI 4.</t>
  </si>
  <si>
    <t>D34FK005</t>
  </si>
  <si>
    <t>CENTRAL DETECCIÓN INCENDIOS 1 ZONAS</t>
  </si>
  <si>
    <t>ud. Central de detección de incendios 1 zona convencional para la señalización, control y alarma de las instalaciones de incendios, con fuente de alimentación, conexión y desconexión de zonas independientes, indicadores de SERVICIO-AVERIA ALARMA, i/juego de baterías (2x12V), totalmente instalada, según CTE/DB-SI 4.</t>
  </si>
  <si>
    <t>08PIF00066</t>
  </si>
  <si>
    <t>EQUIPO EXTINCIÓN, FE-13,40,2 i-34 kg PERCUTOR ELEC. CILINDRO</t>
  </si>
  <si>
    <t>Equipo fijo de extinción, FR-13, formado por botella de acero estirado sin soldadura, cilíndrica, con una capacidad de 40,2 l para 34 kg de carga máxima, presurizada, homologada por el M.I., según rgto. de recipientes a presión, válvula de descarga rápida, con apertura mediante percutor por disparo eléctrico, manómetro, difusor helicodial de 360º, herrajes para soporte, placa timbrada, incluso conexiones eléctricas y montaje: instalada según CTE y RIPCI. Medida la cantidad ejecutada.</t>
  </si>
  <si>
    <t>D34FX105</t>
  </si>
  <si>
    <t>ACOMETIDA ELÉCTRICA A CENTRAL</t>
  </si>
  <si>
    <t>m. Acometida eléctrica desde cuadro de protección a central incendios, realizada con tubo PVC corrugado de D=16/gp. 5 y conductores de cobre unipolares aislados para una tensión nominal de 750 V. y sección 2,5 mm²., en sistema monofásico, (activo, neutro y protección), incluido p./p. de cajas de registro y regletas de conexión.</t>
  </si>
  <si>
    <t>D34FX205</t>
  </si>
  <si>
    <t>CIRCUITO 1,5 mm2+PVC CORRUGADO</t>
  </si>
  <si>
    <t xml:space="preserve">m. Circuito para instalaciones de detección automática de incendios, realizado con tubo PVC corrugado de D=16 mm y conductores de cobre bicolor rojo/negro aislados para una tensión nominal de 750 V. y sección 1,5 mm²., incluido p./p. de cajas de registro y regletas de conexión </t>
  </si>
  <si>
    <t>D34MA005</t>
  </si>
  <si>
    <t>SEÑAL LUMINISCENTE EXTINCIÓN INCENDIOS</t>
  </si>
  <si>
    <t>ud. Señal luminiscente para elementos de extinción de incendios (extintores, bies, pulsadores....) de 297x210 por una cara en pvc rígido de 2 mm de espesor, totalmente instalada, según norma UNE 23033 y CTE/DB-SI 4.</t>
  </si>
  <si>
    <t>PUERTA EI-30 DE 1H=825 mm MDF</t>
  </si>
  <si>
    <t>D34MA010</t>
  </si>
  <si>
    <t xml:space="preserve">SEÑAL LUMINISCENTE EVACUACIÓN </t>
  </si>
  <si>
    <t>ud. Señal luminiscente para indicación de la evacuación (salida, salida emergencia, direccionales, no salida....) de 297x148mm por una cara en pvc rígido de 2mm de espesor, totalmente montada según norma UNE 23033 y CTE/DB-SI 4.</t>
  </si>
  <si>
    <t>d34jb005</t>
  </si>
  <si>
    <t>ud. Block puerta EI2-30 acabado en MDF para, de medidas normalizadas, hoja 2.030 (hasta 2.400) x 825 (hasta 1.050) x 40 mm, con bastidor perimetral de madera maciza de alta densidad machihembrado a un panel interior aglomerado de fibras, acabado con un tablero de MDF incluyendo pintado. Juntas intumescentes de 15 x 4 mm protegidas por una funda de PVC y embutidas en el canto de la hoja. Batiente hidrófugo de 90 x 25 mm con burlete acústico e ignífugo, tapajuntas hidrófugo de 70 x 9. 4 pernos de acero latonado o cromado dispuestos dos en el primer tercio y dos equidistantes a lo largo del resto del canto de la puerta, mecanizado de todo el conjunto, cajeado, embalaje y transporte. Cerradura, manillas y cierra puertas sin retención homologados con el block, totalmente instalada. Según CTE/DB-SI 1. Incluye desmontaje de carpintería existente</t>
  </si>
  <si>
    <t>TENDIDO YESO CONTROLADO+ENLUCIDO MECAFINOP.VERTICALES=3 Ma</t>
  </si>
  <si>
    <t>m². Tendido de yeso manual de fraguado controlado sobre paramentos verticales a revestir hasta 3 m de altura, formado por una capa de pasta de yeso de construcción B1 (YG/L) de 15 mm de espesor, con maestras solamente en las esquinas, rincones y guarniciones de huecos, y enlucido de yeso manual en base escayola MECAFINO de amasado con batidora y aplicación manual, formado por una capa fina de pasta de yeso fino para terminación C6 (YF/T) de 3 mm de espesor, i/p.p. de colocación de guardavivos de chapa galvanizada o PVC, formación de aristas, rincones, guarniciones y montaje, desmontaje y retirada de andamios, distribución de material en planta y limpieza posterior de los tajos. Según UNE-EN 13279-1:2009 (yesos de construcción y conglomerantes a base
de yeso para la construcción) y NTE-RPG (revestimientos de paramentos: guarnecidos y enlucidos).</t>
  </si>
  <si>
    <t>CAPÍTULO CO07</t>
  </si>
  <si>
    <t xml:space="preserve">SEGURIDAD Y SALUD </t>
  </si>
  <si>
    <t>SUBCAPÍTULO 7.1</t>
  </si>
  <si>
    <t>D41AA212</t>
  </si>
  <si>
    <t>ALQUILER CASETA OFICINA+ASEO</t>
  </si>
  <si>
    <t>ud. Mes de alquiler de caseta prefábricada con un despacho de oficina y un aseo con inodoro y lavabo de 6,00x2,45 m, con estructura metálica mediante perfiles conformados en frío y cerramiento chapa nervada y galvanizada con terminación de pintura prelacada. Aislamiento interior con lana de vidrio combinada con poliestireno expandido. Revestimiento de P.V.C. en suelos y tablero melaminado en paredes. Puerta de 0,85x2,00 m, de chapa galvanizada de 1 mm, reforzada y con poliestireno de 20 mm, pomo y cerradura. Ventana aluminio anodizado con hoja de corredera, contraventana de acero galvanizado. Instalación eléctrica a 220 V., diferencial y automático magnetotérmico, 2 fluorescentes de 40 W., enchufes para 1500 W. y punto luz exterior de 60 W.</t>
  </si>
  <si>
    <t>D41CA258</t>
  </si>
  <si>
    <t>CARTEL PELIGRO ZONA OBRAS</t>
  </si>
  <si>
    <t>ud. Cartel indicativo de peligro por zona de obras de 0,40x0,30 m sin soporte metálico, incluso colocación y desmontado</t>
  </si>
  <si>
    <t>D41CA260</t>
  </si>
  <si>
    <t>CARTEL COMBINADO 100X70 cm</t>
  </si>
  <si>
    <t>ud. Cartel combinado de advertencia de riesgos de 1,00x0,70 m sin soporte metálico, incluso colocación y desmontado</t>
  </si>
  <si>
    <t>D41CC052</t>
  </si>
  <si>
    <t>VALLA METÁLICA MÓVIL</t>
  </si>
  <si>
    <t>m. Valla metálica galvanizada en caliente, en paños de 3,50x1,90 m, colocada sobre soportes de hormigón ( 5 usos).</t>
  </si>
  <si>
    <t>D41EA005</t>
  </si>
  <si>
    <t>CASCO DE SEGURIDAD CON REGULADOR</t>
  </si>
  <si>
    <t>ud. Casco de seguridad con desudador y rueda reguladora, homologado CE.</t>
  </si>
  <si>
    <t>D41EA201</t>
  </si>
  <si>
    <t>PANTALLA SEGURIDAD PARA SOLDADURA</t>
  </si>
  <si>
    <t>ud. Pantalla de seguridad para soldadura con fijación en cabeza, homologada CE</t>
  </si>
  <si>
    <t>D41ED105</t>
  </si>
  <si>
    <t>TAPONES ANTIRRUIDO</t>
  </si>
  <si>
    <t>ud. Pareja de tapones antirruido espuma, homologado CE.</t>
  </si>
  <si>
    <t>D41EC001</t>
  </si>
  <si>
    <t>MONO DE TRABAJO</t>
  </si>
  <si>
    <t>ud. Mono de trabajo, homologado CE</t>
  </si>
  <si>
    <t>PAR GUANTES LATEX INDUSTRIAL</t>
  </si>
  <si>
    <t>ud. ud. Par de guantes de látex industrial naranja, homologado CE.</t>
  </si>
  <si>
    <t>D41EE001</t>
  </si>
  <si>
    <t>D41EE012</t>
  </si>
  <si>
    <t>PAR GUANTES LONA/SERRAJE</t>
  </si>
  <si>
    <t>ud. Par de guantes de lona/serraje tipo americano primera calidad, homologado CE</t>
  </si>
  <si>
    <t>D41EG010</t>
  </si>
  <si>
    <t>PAR BOTAS SEGURIDAD PUNTERA SERRAJE</t>
  </si>
  <si>
    <t>ud. Par de botas de seguridad S2 serraje/lona con puntera y metálicas, homologadas CE</t>
  </si>
  <si>
    <t>D41EG425</t>
  </si>
  <si>
    <t>PAR RODILLERAS DE CAUCHO</t>
  </si>
  <si>
    <t>ud. Par de rodilleras de caucho, homologadas CE.</t>
  </si>
  <si>
    <t>D41GC201</t>
  </si>
  <si>
    <t>BARANDILLA TIPO SARGENTO TABLÓN</t>
  </si>
  <si>
    <t>m. Barandilla con soporte tipo sargento y tres tablones de 0,20x0,07 m en perímetro de forjados tanto de pisos como de cubierta, incluso colocación y desmontaje</t>
  </si>
  <si>
    <t>ENTRADA Y MURETE</t>
  </si>
  <si>
    <t>SUBCAPÍTULO 7.2</t>
  </si>
  <si>
    <t xml:space="preserve">VALLA METÁLICA MÓVIL </t>
  </si>
  <si>
    <t>CASCO SEGURIDAD CON REGULADOR</t>
  </si>
  <si>
    <t>ud. Mono de trabajo, homologado CE.</t>
  </si>
  <si>
    <t>PAR DE GUANTES LATEX INDUSTRIAL</t>
  </si>
  <si>
    <t>ud. Par de guantes de látex industrial naranja, homologado CE.</t>
  </si>
  <si>
    <t>PAR DE GUANTES LONA/SERRAJE</t>
  </si>
  <si>
    <t>DA41EG010</t>
  </si>
  <si>
    <t>ud. Par de botas de seguridad S2 serraje/lona con puntera y metálicas, homologadas CE.</t>
  </si>
  <si>
    <t>SUBCAPÍTULO 7.3</t>
  </si>
  <si>
    <t>D41CA254</t>
  </si>
  <si>
    <t>CARTEL PROHIBICIÓN DE PASO</t>
  </si>
  <si>
    <t>ud. Cartel indicativo de prohibido el paso a la obra de 0,40x0,30 m sin soporte metálico, incluso colocación y desmontado</t>
  </si>
  <si>
    <t>D41EC105</t>
  </si>
  <si>
    <t>ud. Pareja de tapones antirruido espuma, homologado CE</t>
  </si>
  <si>
    <t>ud. Par de guantes de lona/serraje tipo americano primera calidad, homologado CE.</t>
  </si>
  <si>
    <t>SUBCAPÍTULO 7.4</t>
  </si>
  <si>
    <t>ud. Cartel indicativo de peligro por zona de obras de 0,40x0,30 m sin soporte metálico, incluso colocación y desmontado.</t>
  </si>
  <si>
    <t>CARTEL COMBINAO 100X70 cm</t>
  </si>
  <si>
    <t>ud. Casco de seguridad con desudador y rueda reguladora, homologado CE</t>
  </si>
  <si>
    <t xml:space="preserve">MONO DE TRABAJO </t>
  </si>
  <si>
    <t>ud. Par de guantes de látex industrial naranja, homologado CE</t>
  </si>
  <si>
    <t xml:space="preserve"> PAR BOTAS SEGURIDAD PUNTERA SERRAJE</t>
  </si>
  <si>
    <t>D41EC442</t>
  </si>
  <si>
    <t>ARNÉS AMARE DORSL Y TORSAL</t>
  </si>
  <si>
    <t>ud. Arnés de seguridad con amarre dorsal y torsal fábricado con cinta de nylon de 45 mm y elementos metálicos de acero inoxidable. Homologado CE.</t>
  </si>
  <si>
    <t>SUBCAPÍTULO 7.5</t>
  </si>
  <si>
    <t xml:space="preserve"> CARTEL PELIGRO ZONA OBRAS</t>
  </si>
  <si>
    <t xml:space="preserve">CARTEL COMBINADO 100X70 cm </t>
  </si>
  <si>
    <t>CASCO SEGURIDAD  CON REGULADOR</t>
  </si>
  <si>
    <t>D41EE030</t>
  </si>
  <si>
    <t>PAR GUANTES AISLANTES</t>
  </si>
  <si>
    <t>ud. Par de guantes aislantes para electricista, homologados CE</t>
  </si>
  <si>
    <t>D41EG030</t>
  </si>
  <si>
    <t xml:space="preserve"> PAR BOTAS AISLANTES</t>
  </si>
  <si>
    <t>ud. Par de botas aislantes para electricista, homologadas CE</t>
  </si>
  <si>
    <t>SUBCAPÍTULO 7.6</t>
  </si>
  <si>
    <t>MEJORAS DB-SI y DB-SUA</t>
  </si>
  <si>
    <t>ud. Cartel combinado de advertencia de riesgos de 1,00x0,70 m sin soporte metálico, incluso colocación y desmontado.</t>
  </si>
  <si>
    <t>CASCO DE SGURIDAD CON REGULADOR</t>
  </si>
  <si>
    <t>ARNÉS AMARRE DORSAL Y TORSAL</t>
  </si>
  <si>
    <t>SUBCAPÍTULO 7.7</t>
  </si>
  <si>
    <t>SEG. Y SALUD TRABAJADORES</t>
  </si>
  <si>
    <t>E28W050</t>
  </si>
  <si>
    <t>COSTO MENSUAL FORMACIÓN SEG. HIG</t>
  </si>
  <si>
    <t>Costo mensual de formación de seguridad y salud en el trabajo, considerando una hora a la semana</t>
  </si>
  <si>
    <t>E28W020</t>
  </si>
  <si>
    <t>COSTO MENSUAL COMITÉ SEGURIDAD</t>
  </si>
  <si>
    <t>Costo mensual del Comité de Seguridad y salud en el Trabajo, considerando una reunión al mes de dos horas y formado por un técnico cualificado en materia de seguridad y salud, dos trabajadores con categoría de oficial de 2ª o ayudante y un vigilante con categoría de oficial de 1ª.</t>
  </si>
  <si>
    <t>CAPÍTULO CO08</t>
  </si>
  <si>
    <t>GESTIÓN RESIDUOS</t>
  </si>
  <si>
    <t>17RRR00420</t>
  </si>
  <si>
    <t>RETIRADA RESIDUOS MIXTOS A PLANTA DE VALORIZ.. 50 km</t>
  </si>
  <si>
    <t>Retirada de residuos mixtos en obra a planta de valorización situada a una distancia máxima de 50 km, formada por: carga, transporte a planta, descarga y canon de gestión. Medido el volumen esponjado</t>
  </si>
  <si>
    <t>CAPÍTULO CO09</t>
  </si>
  <si>
    <t>LIMPIEZA</t>
  </si>
  <si>
    <t>21tlp00020</t>
  </si>
  <si>
    <t>LIMPIEZA DE OBRA</t>
  </si>
  <si>
    <t>Limpieza de obra con p.p de medios auxiliares y costos indirectos.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</si>
</sst>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21" x14ac:knownFonts="1">
    <font>
      <sz val="11"/>
      <color theme="1"/>
      <name val="Aptos Narrow"/>
      <family val="2"/>
      <scheme val="minor"/>
    </font>
    <font>
      <b/>
      <sz val="11"/>
      <color theme="1"/>
      <name val="Aptos Narrow"/>
      <family val="2"/>
      <scheme val="minor"/>
    </font>
    <font>
      <b/>
      <sz val="10"/>
      <color theme="1"/>
      <name val="ENRESA Aroma Light"/>
    </font>
    <font>
      <b/>
      <sz val="10"/>
      <color rgb="FF000000"/>
      <name val="ENRESA Aroma Light"/>
    </font>
    <font>
      <b/>
      <sz val="11"/>
      <color theme="1"/>
      <name val="ENRESA Aroma Light"/>
    </font>
    <font>
      <b/>
      <sz val="14"/>
      <color theme="1"/>
      <name val="ENRESA Aroma Light"/>
    </font>
    <font>
      <sz val="11"/>
      <color theme="1"/>
      <name val="ENRESA Aroma Light"/>
    </font>
    <font>
      <sz val="10"/>
      <color theme="1"/>
      <name val="ENRESA Aroma Light"/>
    </font>
    <font>
      <sz val="10"/>
      <color theme="1"/>
      <name val="Aptos Narrow"/>
      <family val="2"/>
      <scheme val="minor"/>
    </font>
    <font>
      <b/>
      <sz val="10"/>
      <color theme="1"/>
      <name val="Aptos Narrow"/>
      <family val="2"/>
      <scheme val="minor"/>
    </font>
    <font>
      <sz val="10"/>
      <color rgb="FF010101"/>
      <name val="ENRESA Aroma Light"/>
    </font>
    <font>
      <sz val="11"/>
      <color rgb="FF010101"/>
      <name val="Arial"/>
      <family val="2"/>
    </font>
    <font>
      <sz val="10"/>
      <color rgb="FF030303"/>
      <name val="ENRESA Aroma Light"/>
    </font>
    <font>
      <b/>
      <sz val="10"/>
      <color rgb="FF010101"/>
      <name val="ENRESA Aroma Light"/>
    </font>
    <font>
      <sz val="11"/>
      <color rgb="FF030303"/>
      <name val="Arial"/>
      <family val="2"/>
    </font>
    <font>
      <sz val="10"/>
      <color rgb="FF030303"/>
      <name val="Arial"/>
      <family val="2"/>
    </font>
    <font>
      <sz val="10"/>
      <color rgb="FF1A1A1A"/>
      <name val="ENRESA Aroma Light"/>
    </font>
    <font>
      <b/>
      <sz val="10"/>
      <color rgb="FF030303"/>
      <name val="ENRESA Aroma Light"/>
    </font>
    <font>
      <sz val="11"/>
      <color rgb="FFFF0000"/>
      <name val="Aptos Narrow"/>
      <family val="2"/>
      <scheme val="minor"/>
    </font>
    <font>
      <b/>
      <sz val="10"/>
      <name val="ENRESA Aroma Light"/>
    </font>
    <font>
      <b/>
      <i/>
      <sz val="11"/>
      <color theme="1"/>
      <name val="Aptos Narrow"/>
      <family val="2"/>
      <scheme val="minor"/>
    </font>
  </fonts>
  <fills count="10">
    <fill>
      <patternFill patternType="none"/>
    </fill>
    <fill>
      <patternFill patternType="gray125"/>
    </fill>
    <fill>
      <patternFill patternType="solid">
        <fgColor theme="9" tint="0.79998168889431442"/>
        <bgColor indexed="64"/>
      </patternFill>
    </fill>
    <fill>
      <patternFill patternType="solid">
        <fgColor theme="0"/>
        <bgColor indexed="64"/>
      </patternFill>
    </fill>
    <fill>
      <patternFill patternType="solid">
        <fgColor theme="5" tint="0.79998168889431442"/>
        <bgColor indexed="64"/>
      </patternFill>
    </fill>
    <fill>
      <patternFill patternType="solid">
        <fgColor theme="2" tint="-9.9978637043366805E-2"/>
        <bgColor indexed="64"/>
      </patternFill>
    </fill>
    <fill>
      <patternFill patternType="solid">
        <fgColor theme="0" tint="-4.9989318521683403E-2"/>
        <bgColor indexed="64"/>
      </patternFill>
    </fill>
    <fill>
      <patternFill patternType="solid">
        <fgColor rgb="FFFFFF00"/>
        <bgColor indexed="64"/>
      </patternFill>
    </fill>
    <fill>
      <patternFill patternType="solid">
        <fgColor theme="2"/>
        <bgColor indexed="64"/>
      </patternFill>
    </fill>
    <fill>
      <patternFill patternType="solid">
        <fgColor rgb="FFFF0000"/>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style="thin">
        <color indexed="64"/>
      </bottom>
      <diagonal/>
    </border>
  </borders>
  <cellStyleXfs count="1">
    <xf numFmtId="0" fontId="0" fillId="0" borderId="0"/>
  </cellStyleXfs>
  <cellXfs count="170">
    <xf numFmtId="0" fontId="0" fillId="0" borderId="0" xfId="0"/>
    <xf numFmtId="0" fontId="5" fillId="0" borderId="0" xfId="0" applyFont="1"/>
    <xf numFmtId="0" fontId="2" fillId="0" borderId="1" xfId="0" applyFont="1" applyBorder="1" applyAlignment="1">
      <alignment horizontal="center"/>
    </xf>
    <xf numFmtId="0" fontId="8" fillId="0" borderId="0" xfId="0" applyFont="1"/>
    <xf numFmtId="0" fontId="9" fillId="3" borderId="1" xfId="0" applyFont="1" applyFill="1" applyBorder="1" applyAlignment="1">
      <alignment horizontal="center"/>
    </xf>
    <xf numFmtId="0" fontId="7" fillId="6" borderId="1" xfId="0" applyFont="1" applyFill="1" applyBorder="1" applyAlignment="1">
      <alignment horizontal="center" vertical="center" wrapText="1"/>
    </xf>
    <xf numFmtId="0" fontId="7" fillId="0" borderId="0" xfId="0" applyFont="1"/>
    <xf numFmtId="0" fontId="11" fillId="0" borderId="0" xfId="0" applyFont="1"/>
    <xf numFmtId="164" fontId="7" fillId="6" borderId="1" xfId="0" applyNumberFormat="1" applyFont="1" applyFill="1" applyBorder="1"/>
    <xf numFmtId="0" fontId="0" fillId="0" borderId="0" xfId="0" applyAlignment="1">
      <alignment horizontal="left"/>
    </xf>
    <xf numFmtId="0" fontId="10" fillId="0" borderId="0" xfId="0" applyFont="1"/>
    <xf numFmtId="164" fontId="2" fillId="5" borderId="1" xfId="0" applyNumberFormat="1" applyFont="1" applyFill="1" applyBorder="1"/>
    <xf numFmtId="0" fontId="11" fillId="0" borderId="0" xfId="0" applyFont="1" applyAlignment="1">
      <alignment horizontal="left" vertical="center" indent="15"/>
    </xf>
    <xf numFmtId="0" fontId="0" fillId="0" borderId="3" xfId="0" applyBorder="1"/>
    <xf numFmtId="0" fontId="14" fillId="0" borderId="0" xfId="0" applyFont="1"/>
    <xf numFmtId="0" fontId="0" fillId="0" borderId="0" xfId="0" applyAlignment="1">
      <alignment horizontal="left" wrapText="1"/>
    </xf>
    <xf numFmtId="0" fontId="12" fillId="0" borderId="0" xfId="0" applyFont="1" applyAlignment="1">
      <alignment horizontal="left" wrapText="1"/>
    </xf>
    <xf numFmtId="0" fontId="7" fillId="6" borderId="13" xfId="0" applyFont="1" applyFill="1" applyBorder="1" applyAlignment="1">
      <alignment horizontal="center" vertical="center" wrapText="1"/>
    </xf>
    <xf numFmtId="164" fontId="7" fillId="6" borderId="13" xfId="0" applyNumberFormat="1" applyFont="1" applyFill="1" applyBorder="1"/>
    <xf numFmtId="0" fontId="12" fillId="0" borderId="0" xfId="0" applyFont="1" applyAlignment="1">
      <alignment wrapText="1"/>
    </xf>
    <xf numFmtId="0" fontId="3" fillId="0" borderId="0" xfId="0" applyFont="1" applyAlignment="1">
      <alignment vertical="center" wrapText="1"/>
    </xf>
    <xf numFmtId="0" fontId="18" fillId="0" borderId="0" xfId="0" applyFont="1"/>
    <xf numFmtId="164" fontId="0" fillId="0" borderId="0" xfId="0" applyNumberFormat="1"/>
    <xf numFmtId="9" fontId="8" fillId="0" borderId="0" xfId="0" applyNumberFormat="1" applyFont="1"/>
    <xf numFmtId="9" fontId="0" fillId="0" borderId="0" xfId="0" applyNumberFormat="1"/>
    <xf numFmtId="164" fontId="8" fillId="4" borderId="1" xfId="0" applyNumberFormat="1" applyFont="1" applyFill="1" applyBorder="1" applyAlignment="1" applyProtection="1">
      <alignment horizontal="center" vertical="center"/>
      <protection locked="0"/>
    </xf>
    <xf numFmtId="164" fontId="7" fillId="4" borderId="1" xfId="0" applyNumberFormat="1" applyFont="1" applyFill="1" applyBorder="1" applyProtection="1">
      <protection locked="0"/>
    </xf>
    <xf numFmtId="164" fontId="8" fillId="6" borderId="1" xfId="0" applyNumberFormat="1" applyFont="1" applyFill="1" applyBorder="1" applyAlignment="1">
      <alignment horizontal="right" vertical="center"/>
    </xf>
    <xf numFmtId="164" fontId="7" fillId="4" borderId="13" xfId="0" applyNumberFormat="1" applyFont="1" applyFill="1" applyBorder="1" applyProtection="1">
      <protection locked="0"/>
    </xf>
    <xf numFmtId="0" fontId="2" fillId="0" borderId="0" xfId="0" applyFont="1" applyAlignment="1">
      <alignment wrapText="1"/>
    </xf>
    <xf numFmtId="164" fontId="7" fillId="8" borderId="1" xfId="0" applyNumberFormat="1" applyFont="1" applyFill="1" applyBorder="1"/>
    <xf numFmtId="0" fontId="19" fillId="0" borderId="1" xfId="0" applyFont="1" applyBorder="1" applyAlignment="1">
      <alignment horizontal="center"/>
    </xf>
    <xf numFmtId="0" fontId="19" fillId="3" borderId="1" xfId="0" applyFont="1" applyFill="1" applyBorder="1" applyAlignment="1">
      <alignment horizontal="center"/>
    </xf>
    <xf numFmtId="0" fontId="0" fillId="3" borderId="0" xfId="0" quotePrefix="1" applyFill="1" applyAlignment="1">
      <alignment wrapText="1"/>
    </xf>
    <xf numFmtId="0" fontId="20" fillId="9" borderId="0" xfId="0" applyFont="1" applyFill="1"/>
    <xf numFmtId="0" fontId="1" fillId="9" borderId="0" xfId="0" applyFont="1" applyFill="1"/>
    <xf numFmtId="0" fontId="3" fillId="0" borderId="0" xfId="0" applyFont="1" applyAlignment="1">
      <alignment vertical="center"/>
    </xf>
    <xf numFmtId="0" fontId="3" fillId="7" borderId="14" xfId="0" applyFont="1" applyFill="1" applyBorder="1" applyAlignment="1">
      <alignment vertical="center"/>
    </xf>
    <xf numFmtId="0" fontId="3" fillId="7" borderId="15" xfId="0" applyFont="1" applyFill="1" applyBorder="1" applyAlignment="1">
      <alignment vertical="center"/>
    </xf>
    <xf numFmtId="0" fontId="0" fillId="7" borderId="15" xfId="0" applyFill="1" applyBorder="1"/>
    <xf numFmtId="0" fontId="0" fillId="7" borderId="16" xfId="0" applyFill="1" applyBorder="1"/>
    <xf numFmtId="0" fontId="3" fillId="7" borderId="17" xfId="0" applyFont="1" applyFill="1" applyBorder="1" applyAlignment="1">
      <alignment vertical="center"/>
    </xf>
    <xf numFmtId="0" fontId="3" fillId="7" borderId="18" xfId="0" applyFont="1" applyFill="1" applyBorder="1" applyAlignment="1">
      <alignment vertical="center"/>
    </xf>
    <xf numFmtId="0" fontId="0" fillId="7" borderId="18" xfId="0" applyFill="1" applyBorder="1"/>
    <xf numFmtId="0" fontId="0" fillId="7" borderId="19" xfId="0" applyFill="1" applyBorder="1"/>
    <xf numFmtId="0" fontId="10" fillId="0" borderId="2" xfId="0" applyFont="1" applyBorder="1" applyAlignment="1">
      <alignment horizontal="left" vertical="center" wrapText="1"/>
    </xf>
    <xf numFmtId="0" fontId="10" fillId="0" borderId="4" xfId="0" applyFont="1" applyBorder="1" applyAlignment="1">
      <alignment horizontal="left" vertical="center" wrapText="1"/>
    </xf>
    <xf numFmtId="0" fontId="10" fillId="0" borderId="3" xfId="0" applyFont="1" applyBorder="1" applyAlignment="1">
      <alignment horizontal="left" vertical="center" wrapText="1"/>
    </xf>
    <xf numFmtId="0" fontId="10" fillId="0" borderId="5" xfId="0" applyFont="1" applyBorder="1" applyAlignment="1">
      <alignment horizontal="left" vertical="center" wrapText="1"/>
    </xf>
    <xf numFmtId="0" fontId="10" fillId="0" borderId="0" xfId="0" applyFont="1" applyAlignment="1">
      <alignment horizontal="left" vertical="center" wrapText="1"/>
    </xf>
    <xf numFmtId="164" fontId="13" fillId="0" borderId="0" xfId="0" applyNumberFormat="1" applyFont="1" applyAlignment="1">
      <alignment horizontal="right" vertical="center" wrapText="1"/>
    </xf>
    <xf numFmtId="0" fontId="6" fillId="0" borderId="0" xfId="0" applyFont="1"/>
    <xf numFmtId="164" fontId="2" fillId="0" borderId="0" xfId="0" applyNumberFormat="1" applyFont="1"/>
    <xf numFmtId="164" fontId="4" fillId="5" borderId="1" xfId="0" applyNumberFormat="1" applyFont="1" applyFill="1" applyBorder="1"/>
    <xf numFmtId="0" fontId="7" fillId="0" borderId="0" xfId="0" applyFont="1" applyAlignment="1">
      <alignment horizontal="left" wrapText="1"/>
    </xf>
    <xf numFmtId="164" fontId="2" fillId="0" borderId="0" xfId="0" applyNumberFormat="1" applyFont="1" applyAlignment="1">
      <alignment horizontal="right" wrapText="1"/>
    </xf>
    <xf numFmtId="164" fontId="2" fillId="0" borderId="0" xfId="0" applyNumberFormat="1" applyFont="1" applyAlignment="1">
      <alignment horizontal="right"/>
    </xf>
    <xf numFmtId="0" fontId="12" fillId="0" borderId="10" xfId="0" applyFont="1" applyBorder="1" applyAlignment="1">
      <alignment vertical="center"/>
    </xf>
    <xf numFmtId="0" fontId="12" fillId="0" borderId="11" xfId="0" applyFont="1" applyBorder="1" applyAlignment="1">
      <alignment vertical="center"/>
    </xf>
    <xf numFmtId="0" fontId="12" fillId="0" borderId="12" xfId="0" applyFont="1" applyBorder="1" applyAlignment="1">
      <alignment vertical="center"/>
    </xf>
    <xf numFmtId="164" fontId="17" fillId="0" borderId="0" xfId="0" applyNumberFormat="1" applyFont="1" applyAlignment="1">
      <alignment horizontal="right" wrapText="1"/>
    </xf>
    <xf numFmtId="0" fontId="10" fillId="0" borderId="0" xfId="0" applyFont="1" applyAlignment="1">
      <alignment horizontal="left" wrapText="1"/>
    </xf>
    <xf numFmtId="164" fontId="13" fillId="0" borderId="0" xfId="0" applyNumberFormat="1" applyFont="1" applyAlignment="1">
      <alignment horizontal="right" wrapText="1"/>
    </xf>
    <xf numFmtId="164" fontId="2" fillId="5" borderId="5" xfId="0" applyNumberFormat="1" applyFont="1" applyFill="1" applyBorder="1"/>
    <xf numFmtId="0" fontId="7" fillId="0" borderId="0" xfId="0" applyFont="1" applyAlignment="1">
      <alignment horizontal="left"/>
    </xf>
    <xf numFmtId="0" fontId="3" fillId="0" borderId="0" xfId="0" applyFont="1" applyAlignment="1">
      <alignment horizontal="center" vertical="center" wrapText="1"/>
    </xf>
    <xf numFmtId="0" fontId="10" fillId="6" borderId="4" xfId="0" applyFont="1" applyFill="1" applyBorder="1" applyAlignment="1">
      <alignment horizontal="center" vertical="center" wrapText="1"/>
    </xf>
    <xf numFmtId="0" fontId="10" fillId="6" borderId="3" xfId="0" applyFont="1" applyFill="1" applyBorder="1" applyAlignment="1">
      <alignment horizontal="center" vertical="center" wrapText="1"/>
    </xf>
    <xf numFmtId="0" fontId="10" fillId="6" borderId="5" xfId="0" applyFont="1" applyFill="1" applyBorder="1" applyAlignment="1">
      <alignment horizontal="center" vertical="center" wrapText="1"/>
    </xf>
    <xf numFmtId="2" fontId="7" fillId="6" borderId="4" xfId="0" applyNumberFormat="1" applyFont="1" applyFill="1" applyBorder="1" applyAlignment="1">
      <alignment horizontal="center"/>
    </xf>
    <xf numFmtId="2" fontId="7" fillId="6" borderId="5" xfId="0" applyNumberFormat="1" applyFont="1" applyFill="1" applyBorder="1" applyAlignment="1">
      <alignment horizontal="center"/>
    </xf>
    <xf numFmtId="0" fontId="7" fillId="0" borderId="4" xfId="0" applyFont="1" applyBorder="1" applyAlignment="1">
      <alignment horizontal="left" wrapText="1"/>
    </xf>
    <xf numFmtId="0" fontId="7" fillId="0" borderId="3" xfId="0" applyFont="1" applyBorder="1" applyAlignment="1">
      <alignment horizontal="left"/>
    </xf>
    <xf numFmtId="0" fontId="7" fillId="0" borderId="5" xfId="0" applyFont="1" applyBorder="1" applyAlignment="1">
      <alignment horizontal="left"/>
    </xf>
    <xf numFmtId="0" fontId="2" fillId="5" borderId="1" xfId="0" applyFont="1" applyFill="1" applyBorder="1" applyAlignment="1">
      <alignment horizontal="center" vertical="center" wrapText="1"/>
    </xf>
    <xf numFmtId="0" fontId="2" fillId="5" borderId="4" xfId="0" applyFont="1" applyFill="1" applyBorder="1" applyAlignment="1">
      <alignment horizontal="center" vertical="center" wrapText="1"/>
    </xf>
    <xf numFmtId="0" fontId="2" fillId="5" borderId="4" xfId="0" applyFont="1" applyFill="1" applyBorder="1" applyAlignment="1">
      <alignment horizontal="center"/>
    </xf>
    <xf numFmtId="0" fontId="2" fillId="5" borderId="3" xfId="0" applyFont="1" applyFill="1" applyBorder="1" applyAlignment="1">
      <alignment horizontal="center"/>
    </xf>
    <xf numFmtId="0" fontId="2" fillId="0" borderId="4" xfId="0" applyFont="1" applyBorder="1" applyAlignment="1">
      <alignment horizontal="center"/>
    </xf>
    <xf numFmtId="0" fontId="2" fillId="0" borderId="5" xfId="0" applyFont="1" applyBorder="1" applyAlignment="1">
      <alignment horizontal="center"/>
    </xf>
    <xf numFmtId="0" fontId="2" fillId="0" borderId="4" xfId="0" applyFont="1" applyBorder="1" applyAlignment="1">
      <alignment horizontal="right"/>
    </xf>
    <xf numFmtId="0" fontId="2" fillId="0" borderId="3" xfId="0" applyFont="1" applyBorder="1" applyAlignment="1">
      <alignment horizontal="right"/>
    </xf>
    <xf numFmtId="0" fontId="2" fillId="0" borderId="5" xfId="0" applyFont="1" applyBorder="1" applyAlignment="1">
      <alignment horizontal="right"/>
    </xf>
    <xf numFmtId="0" fontId="10" fillId="6" borderId="4" xfId="0" applyFont="1" applyFill="1" applyBorder="1" applyAlignment="1">
      <alignment horizontal="center" wrapText="1"/>
    </xf>
    <xf numFmtId="0" fontId="10" fillId="6" borderId="3" xfId="0" applyFont="1" applyFill="1" applyBorder="1" applyAlignment="1">
      <alignment horizontal="center" wrapText="1"/>
    </xf>
    <xf numFmtId="0" fontId="10" fillId="6" borderId="5" xfId="0" applyFont="1" applyFill="1" applyBorder="1" applyAlignment="1">
      <alignment horizontal="center" wrapText="1"/>
    </xf>
    <xf numFmtId="2" fontId="7" fillId="6" borderId="1" xfId="0" applyNumberFormat="1" applyFont="1" applyFill="1" applyBorder="1" applyAlignment="1">
      <alignment horizontal="center"/>
    </xf>
    <xf numFmtId="0" fontId="10" fillId="0" borderId="1" xfId="0" applyFont="1" applyBorder="1" applyAlignment="1">
      <alignment horizontal="left" vertical="center" wrapText="1"/>
    </xf>
    <xf numFmtId="0" fontId="2" fillId="0" borderId="1" xfId="0" applyFont="1" applyBorder="1" applyAlignment="1">
      <alignment horizontal="center"/>
    </xf>
    <xf numFmtId="0" fontId="2" fillId="0" borderId="1" xfId="0" applyFont="1" applyBorder="1" applyAlignment="1">
      <alignment horizontal="right"/>
    </xf>
    <xf numFmtId="0" fontId="10" fillId="0" borderId="13" xfId="0" applyFont="1" applyBorder="1" applyAlignment="1">
      <alignment horizontal="left" vertical="center" wrapText="1"/>
    </xf>
    <xf numFmtId="0" fontId="10" fillId="6" borderId="6" xfId="0" applyFont="1" applyFill="1" applyBorder="1" applyAlignment="1">
      <alignment horizontal="center" vertical="center" wrapText="1"/>
    </xf>
    <xf numFmtId="0" fontId="10" fillId="6" borderId="2" xfId="0" applyFont="1" applyFill="1" applyBorder="1" applyAlignment="1">
      <alignment horizontal="center" vertical="center" wrapText="1"/>
    </xf>
    <xf numFmtId="0" fontId="10" fillId="6" borderId="7" xfId="0" applyFont="1" applyFill="1" applyBorder="1" applyAlignment="1">
      <alignment horizontal="center" vertical="center" wrapText="1"/>
    </xf>
    <xf numFmtId="2" fontId="7" fillId="6" borderId="6" xfId="0" applyNumberFormat="1" applyFont="1" applyFill="1" applyBorder="1" applyAlignment="1">
      <alignment horizontal="center"/>
    </xf>
    <xf numFmtId="2" fontId="7" fillId="6" borderId="7" xfId="0" applyNumberFormat="1" applyFont="1" applyFill="1" applyBorder="1" applyAlignment="1">
      <alignment horizontal="center"/>
    </xf>
    <xf numFmtId="0" fontId="10" fillId="0" borderId="4" xfId="0" applyFont="1" applyBorder="1" applyAlignment="1">
      <alignment horizontal="left" vertical="center" wrapText="1"/>
    </xf>
    <xf numFmtId="0" fontId="10" fillId="0" borderId="3" xfId="0" applyFont="1" applyBorder="1" applyAlignment="1">
      <alignment horizontal="left" vertical="center" wrapText="1"/>
    </xf>
    <xf numFmtId="0" fontId="10" fillId="0" borderId="5" xfId="0" applyFont="1" applyBorder="1" applyAlignment="1">
      <alignment horizontal="left" vertical="center" wrapText="1"/>
    </xf>
    <xf numFmtId="0" fontId="10" fillId="0" borderId="4" xfId="0" applyFont="1" applyBorder="1" applyAlignment="1">
      <alignment horizontal="left" wrapText="1"/>
    </xf>
    <xf numFmtId="0" fontId="10" fillId="0" borderId="3" xfId="0" applyFont="1" applyBorder="1" applyAlignment="1">
      <alignment horizontal="left" wrapText="1"/>
    </xf>
    <xf numFmtId="0" fontId="10" fillId="0" borderId="5" xfId="0" applyFont="1" applyBorder="1" applyAlignment="1">
      <alignment horizontal="left" wrapText="1"/>
    </xf>
    <xf numFmtId="0" fontId="2" fillId="5" borderId="1" xfId="0" applyFont="1" applyFill="1" applyBorder="1" applyAlignment="1">
      <alignment horizontal="center"/>
    </xf>
    <xf numFmtId="0" fontId="12" fillId="0" borderId="4" xfId="0" applyFont="1" applyBorder="1" applyAlignment="1">
      <alignment horizontal="left" wrapText="1"/>
    </xf>
    <xf numFmtId="0" fontId="12" fillId="0" borderId="3" xfId="0" applyFont="1" applyBorder="1" applyAlignment="1">
      <alignment horizontal="left" wrapText="1"/>
    </xf>
    <xf numFmtId="0" fontId="12" fillId="0" borderId="5" xfId="0" applyFont="1" applyBorder="1" applyAlignment="1">
      <alignment horizontal="left" wrapText="1"/>
    </xf>
    <xf numFmtId="0" fontId="12" fillId="0" borderId="4" xfId="0" applyFont="1" applyBorder="1" applyAlignment="1">
      <alignment horizontal="left" vertical="center" wrapText="1"/>
    </xf>
    <xf numFmtId="0" fontId="12" fillId="0" borderId="3" xfId="0" applyFont="1" applyBorder="1" applyAlignment="1">
      <alignment horizontal="left" vertical="center" wrapText="1"/>
    </xf>
    <xf numFmtId="0" fontId="12" fillId="0" borderId="5" xfId="0" applyFont="1" applyBorder="1" applyAlignment="1">
      <alignment horizontal="left" vertical="center" wrapText="1"/>
    </xf>
    <xf numFmtId="0" fontId="12" fillId="0" borderId="2" xfId="0" applyFont="1" applyBorder="1" applyAlignment="1">
      <alignment horizontal="left" vertical="center" wrapText="1"/>
    </xf>
    <xf numFmtId="0" fontId="10" fillId="0" borderId="3" xfId="0" applyFont="1" applyBorder="1" applyAlignment="1">
      <alignment horizontal="left"/>
    </xf>
    <xf numFmtId="0" fontId="10" fillId="0" borderId="5" xfId="0" applyFont="1" applyBorder="1" applyAlignment="1">
      <alignment horizontal="left"/>
    </xf>
    <xf numFmtId="0" fontId="7" fillId="0" borderId="3" xfId="0" applyFont="1" applyBorder="1" applyAlignment="1">
      <alignment horizontal="left" wrapText="1"/>
    </xf>
    <xf numFmtId="0" fontId="7" fillId="0" borderId="5" xfId="0" applyFont="1" applyBorder="1" applyAlignment="1">
      <alignment horizontal="left" wrapText="1"/>
    </xf>
    <xf numFmtId="0" fontId="7" fillId="0" borderId="4" xfId="0" applyFont="1" applyBorder="1" applyAlignment="1">
      <alignment horizontal="left"/>
    </xf>
    <xf numFmtId="0" fontId="11" fillId="0" borderId="3" xfId="0" applyFont="1" applyBorder="1" applyAlignment="1">
      <alignment horizontal="left" vertical="center" wrapText="1"/>
    </xf>
    <xf numFmtId="0" fontId="11" fillId="0" borderId="5" xfId="0" applyFont="1" applyBorder="1" applyAlignment="1">
      <alignment horizontal="left" vertical="center" wrapText="1"/>
    </xf>
    <xf numFmtId="0" fontId="10" fillId="0" borderId="6" xfId="0" applyFont="1" applyBorder="1" applyAlignment="1">
      <alignment horizontal="left" vertical="center" wrapText="1"/>
    </xf>
    <xf numFmtId="0" fontId="10" fillId="0" borderId="2" xfId="0" applyFont="1" applyBorder="1" applyAlignment="1">
      <alignment horizontal="left" vertical="center" wrapText="1"/>
    </xf>
    <xf numFmtId="0" fontId="10" fillId="0" borderId="7" xfId="0" applyFont="1" applyBorder="1" applyAlignment="1">
      <alignment horizontal="left" vertical="center" wrapText="1"/>
    </xf>
    <xf numFmtId="0" fontId="10" fillId="0" borderId="10" xfId="0" applyFont="1" applyBorder="1" applyAlignment="1">
      <alignment horizontal="left" vertical="center" wrapText="1"/>
    </xf>
    <xf numFmtId="0" fontId="10" fillId="0" borderId="11" xfId="0" applyFont="1" applyBorder="1" applyAlignment="1">
      <alignment horizontal="left" vertical="center" wrapText="1"/>
    </xf>
    <xf numFmtId="0" fontId="10" fillId="0" borderId="12" xfId="0" applyFont="1" applyBorder="1" applyAlignment="1">
      <alignment horizontal="left" vertical="center" wrapText="1"/>
    </xf>
    <xf numFmtId="0" fontId="10" fillId="0" borderId="8" xfId="0" applyFont="1" applyBorder="1" applyAlignment="1">
      <alignment horizontal="left" vertical="center" wrapText="1"/>
    </xf>
    <xf numFmtId="0" fontId="10" fillId="0" borderId="0" xfId="0" applyFont="1" applyAlignment="1">
      <alignment horizontal="left" vertical="center" wrapText="1"/>
    </xf>
    <xf numFmtId="0" fontId="10" fillId="0" borderId="9" xfId="0" applyFont="1" applyBorder="1" applyAlignment="1">
      <alignment horizontal="left" vertical="center" wrapText="1"/>
    </xf>
    <xf numFmtId="0" fontId="10" fillId="0" borderId="2" xfId="0" applyFont="1" applyBorder="1" applyAlignment="1">
      <alignment horizontal="left" wrapText="1"/>
    </xf>
    <xf numFmtId="0" fontId="7" fillId="0" borderId="2" xfId="0" applyFont="1" applyBorder="1" applyAlignment="1">
      <alignment horizontal="left" wrapText="1"/>
    </xf>
    <xf numFmtId="0" fontId="2" fillId="0" borderId="20" xfId="0" applyFont="1" applyBorder="1" applyAlignment="1">
      <alignment horizontal="right"/>
    </xf>
    <xf numFmtId="0" fontId="14" fillId="0" borderId="3" xfId="0" applyFont="1" applyBorder="1" applyAlignment="1">
      <alignment horizontal="left" vertical="center" wrapText="1"/>
    </xf>
    <xf numFmtId="0" fontId="14" fillId="0" borderId="5" xfId="0" applyFont="1" applyBorder="1" applyAlignment="1">
      <alignment horizontal="left" vertical="center" wrapText="1"/>
    </xf>
    <xf numFmtId="0" fontId="15" fillId="0" borderId="3" xfId="0" applyFont="1" applyBorder="1" applyAlignment="1">
      <alignment horizontal="left" vertical="center" wrapText="1"/>
    </xf>
    <xf numFmtId="0" fontId="15" fillId="0" borderId="5" xfId="0" applyFont="1" applyBorder="1" applyAlignment="1">
      <alignment horizontal="left" vertical="center" wrapText="1"/>
    </xf>
    <xf numFmtId="0" fontId="12" fillId="0" borderId="4" xfId="0" applyFont="1" applyBorder="1" applyAlignment="1">
      <alignment horizontal="center" vertical="center"/>
    </xf>
    <xf numFmtId="0" fontId="12" fillId="0" borderId="3" xfId="0" applyFont="1" applyBorder="1" applyAlignment="1">
      <alignment horizontal="center" vertical="center"/>
    </xf>
    <xf numFmtId="0" fontId="12" fillId="0" borderId="5" xfId="0" applyFont="1" applyBorder="1" applyAlignment="1">
      <alignment horizontal="center" vertical="center"/>
    </xf>
    <xf numFmtId="0" fontId="14" fillId="0" borderId="2" xfId="0" applyFont="1" applyBorder="1" applyAlignment="1">
      <alignment horizontal="left" vertical="center" wrapText="1"/>
    </xf>
    <xf numFmtId="0" fontId="6" fillId="0" borderId="0" xfId="0" applyFont="1" applyAlignment="1" applyProtection="1">
      <alignment horizontal="left" vertical="center" wrapText="1"/>
      <protection locked="0"/>
    </xf>
    <xf numFmtId="0" fontId="5" fillId="0" borderId="0" xfId="0" applyFont="1" applyAlignment="1">
      <alignment horizontal="center" wrapText="1"/>
    </xf>
    <xf numFmtId="0" fontId="1" fillId="0" borderId="0" xfId="0" applyFont="1" applyAlignment="1">
      <alignment horizontal="center" wrapText="1"/>
    </xf>
    <xf numFmtId="0" fontId="4" fillId="2" borderId="1" xfId="0" applyFont="1" applyFill="1" applyBorder="1" applyAlignment="1">
      <alignment horizontal="center" vertical="center" wrapText="1"/>
    </xf>
    <xf numFmtId="0" fontId="6" fillId="0" borderId="1" xfId="0" applyFont="1" applyBorder="1" applyAlignment="1">
      <alignment horizontal="left"/>
    </xf>
    <xf numFmtId="0" fontId="4" fillId="2" borderId="1" xfId="0" applyFont="1" applyFill="1" applyBorder="1" applyAlignment="1">
      <alignment horizontal="center" wrapText="1"/>
    </xf>
    <xf numFmtId="0" fontId="4" fillId="2" borderId="1" xfId="0" applyFont="1" applyFill="1" applyBorder="1" applyAlignment="1">
      <alignment horizontal="center" vertical="center"/>
    </xf>
    <xf numFmtId="0" fontId="5" fillId="0" borderId="1" xfId="0" applyFont="1" applyBorder="1" applyAlignment="1">
      <alignment horizontal="center"/>
    </xf>
    <xf numFmtId="0" fontId="4" fillId="2" borderId="1" xfId="0" applyFont="1" applyFill="1" applyBorder="1" applyAlignment="1">
      <alignment horizontal="center"/>
    </xf>
    <xf numFmtId="0" fontId="4" fillId="2" borderId="1" xfId="0" applyFont="1" applyFill="1" applyBorder="1" applyAlignment="1">
      <alignment horizontal="left"/>
    </xf>
    <xf numFmtId="164" fontId="4" fillId="2" borderId="1" xfId="0" applyNumberFormat="1" applyFont="1" applyFill="1" applyBorder="1" applyAlignment="1">
      <alignment horizontal="center"/>
    </xf>
    <xf numFmtId="0" fontId="0" fillId="0" borderId="1" xfId="0" applyBorder="1" applyAlignment="1" applyProtection="1">
      <alignment horizontal="center"/>
      <protection locked="0"/>
    </xf>
    <xf numFmtId="0" fontId="9" fillId="3" borderId="1" xfId="0" applyFont="1" applyFill="1" applyBorder="1" applyAlignment="1">
      <alignment horizontal="center"/>
    </xf>
    <xf numFmtId="0" fontId="7" fillId="6" borderId="4" xfId="0" applyFont="1" applyFill="1" applyBorder="1" applyAlignment="1">
      <alignment horizontal="center" vertical="center" wrapText="1"/>
    </xf>
    <xf numFmtId="0" fontId="7" fillId="6" borderId="3" xfId="0" applyFont="1" applyFill="1" applyBorder="1" applyAlignment="1">
      <alignment horizontal="center" vertical="center" wrapText="1"/>
    </xf>
    <xf numFmtId="0" fontId="7" fillId="6" borderId="5" xfId="0" applyFont="1" applyFill="1" applyBorder="1" applyAlignment="1">
      <alignment horizontal="center" vertical="center" wrapText="1"/>
    </xf>
    <xf numFmtId="3" fontId="8" fillId="6" borderId="1" xfId="0" applyNumberFormat="1" applyFont="1" applyFill="1" applyBorder="1" applyAlignment="1">
      <alignment horizontal="center" vertical="center"/>
    </xf>
    <xf numFmtId="0" fontId="7" fillId="0" borderId="1" xfId="0" applyFont="1" applyBorder="1" applyAlignment="1">
      <alignment horizontal="left" wrapText="1"/>
    </xf>
    <xf numFmtId="0" fontId="6" fillId="3" borderId="0" xfId="0" applyFont="1" applyFill="1" applyAlignment="1" applyProtection="1">
      <alignment horizontal="center" vertical="center" wrapText="1"/>
      <protection locked="0"/>
    </xf>
    <xf numFmtId="4" fontId="7" fillId="6" borderId="1" xfId="0" applyNumberFormat="1" applyFont="1" applyFill="1" applyBorder="1" applyAlignment="1">
      <alignment horizontal="center"/>
    </xf>
    <xf numFmtId="0" fontId="10" fillId="0" borderId="1" xfId="0" applyFont="1" applyBorder="1" applyAlignment="1">
      <alignment horizontal="left" wrapText="1"/>
    </xf>
    <xf numFmtId="0" fontId="10" fillId="6" borderId="1" xfId="0" applyFont="1" applyFill="1" applyBorder="1" applyAlignment="1">
      <alignment horizontal="center" wrapText="1"/>
    </xf>
    <xf numFmtId="0" fontId="0" fillId="0" borderId="1" xfId="0" applyBorder="1" applyAlignment="1">
      <alignment horizontal="left" wrapText="1"/>
    </xf>
    <xf numFmtId="0" fontId="19" fillId="0" borderId="1" xfId="0" applyFont="1" applyBorder="1" applyAlignment="1">
      <alignment horizontal="center"/>
    </xf>
    <xf numFmtId="0" fontId="7" fillId="0" borderId="1" xfId="0" applyFont="1" applyBorder="1" applyAlignment="1">
      <alignment horizontal="left" vertical="center" wrapText="1"/>
    </xf>
    <xf numFmtId="0" fontId="12" fillId="0" borderId="1" xfId="0" applyFont="1" applyBorder="1" applyAlignment="1">
      <alignment horizontal="left" vertical="center" wrapText="1"/>
    </xf>
    <xf numFmtId="0" fontId="12" fillId="0" borderId="1" xfId="0" applyFont="1" applyBorder="1" applyAlignment="1">
      <alignment horizontal="left" wrapText="1"/>
    </xf>
    <xf numFmtId="0" fontId="11" fillId="0" borderId="1" xfId="0" applyFont="1" applyBorder="1" applyAlignment="1">
      <alignment horizontal="left" vertical="center"/>
    </xf>
    <xf numFmtId="0" fontId="10" fillId="0" borderId="0" xfId="0" applyFont="1" applyBorder="1" applyAlignment="1">
      <alignment horizontal="left" vertical="center" wrapText="1"/>
    </xf>
    <xf numFmtId="164" fontId="13" fillId="0" borderId="0" xfId="0" applyNumberFormat="1" applyFont="1" applyBorder="1" applyAlignment="1">
      <alignment horizontal="right" vertical="center" wrapText="1"/>
    </xf>
    <xf numFmtId="0" fontId="12" fillId="0" borderId="0" xfId="0" applyFont="1" applyBorder="1" applyAlignment="1">
      <alignment horizontal="left" wrapText="1"/>
    </xf>
    <xf numFmtId="0" fontId="2" fillId="0" borderId="0" xfId="0" applyFont="1" applyBorder="1" applyAlignment="1">
      <alignment horizontal="center"/>
    </xf>
    <xf numFmtId="0" fontId="2" fillId="0" borderId="0" xfId="0" applyFont="1" applyBorder="1" applyAlignment="1">
      <alignment horizontal="right"/>
    </xf>
  </cellXfs>
  <cellStyles count="1">
    <cellStyle name="Normal" xfId="0" builtinId="0"/>
  </cellStyles>
  <dxfs count="32">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FF00"/>
        </patternFill>
      </fill>
    </dxf>
    <dxf>
      <font>
        <color rgb="FF9C0006"/>
      </font>
      <fill>
        <patternFill>
          <bgColor rgb="FFFFC7CE"/>
        </patternFill>
      </fill>
    </dxf>
    <dxf>
      <fill>
        <patternFill>
          <bgColor rgb="FFFFFF00"/>
        </patternFill>
      </fill>
    </dxf>
    <dxf>
      <fill>
        <patternFill>
          <bgColor rgb="FFFFFF00"/>
        </patternFill>
      </fill>
    </dxf>
    <dxf>
      <fill>
        <patternFill>
          <bgColor rgb="FF92D050"/>
        </patternFill>
      </fill>
    </dxf>
    <dxf>
      <numFmt numFmtId="164" formatCode="#,##0.00\ &quot;€&quot;"/>
    </dxf>
    <dxf>
      <numFmt numFmtId="2" formatCode="0.0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theme" Target="theme/theme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sharedStrings" Target="sharedStrings.xml"/><Relationship Id="rId10" Type="http://schemas.openxmlformats.org/officeDocument/2006/relationships/customXml" Target="../customXml/item3.xml"/><Relationship Id="rId4" Type="http://schemas.openxmlformats.org/officeDocument/2006/relationships/styles" Target="styles.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2" Type="http://schemas.openxmlformats.org/officeDocument/2006/relationships/image" Target="cid:image001.png@01DADF4D.AB539B70" TargetMode="External"/><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9525</xdr:colOff>
      <xdr:row>0</xdr:row>
      <xdr:rowOff>152400</xdr:rowOff>
    </xdr:from>
    <xdr:to>
      <xdr:col>3</xdr:col>
      <xdr:colOff>0</xdr:colOff>
      <xdr:row>1</xdr:row>
      <xdr:rowOff>19050</xdr:rowOff>
    </xdr:to>
    <xdr:pic>
      <xdr:nvPicPr>
        <xdr:cNvPr id="2" name="x_Imagen 3" descr="Texto&#10;&#10;Descripción generada automáticamente">
          <a:extLst>
            <a:ext uri="{FF2B5EF4-FFF2-40B4-BE49-F238E27FC236}">
              <a16:creationId xmlns:a16="http://schemas.microsoft.com/office/drawing/2014/main" id="{EDD8DC87-801B-D58E-24FB-D82CD87B092D}"/>
            </a:ext>
          </a:extLst>
        </xdr:cNvPr>
        <xdr:cNvPicPr>
          <a:picLocks noChangeAspect="1" noChangeArrowheads="1"/>
        </xdr:cNvPicPr>
      </xdr:nvPicPr>
      <xdr:blipFill>
        <a:blip xmlns:r="http://schemas.openxmlformats.org/officeDocument/2006/relationships" r:embed="rId1" r:link="rId2" cstate="print">
          <a:extLst>
            <a:ext uri="{28A0092B-C50C-407E-A947-70E740481C1C}">
              <a14:useLocalDpi xmlns:a14="http://schemas.microsoft.com/office/drawing/2010/main" val="0"/>
            </a:ext>
          </a:extLst>
        </a:blip>
        <a:srcRect/>
        <a:stretch>
          <a:fillRect/>
        </a:stretch>
      </xdr:blipFill>
      <xdr:spPr bwMode="auto">
        <a:xfrm>
          <a:off x="9525" y="152400"/>
          <a:ext cx="3362325" cy="5429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C9ED2B-E652-4060-8FB9-2E45D4D4084B}">
  <dimension ref="A1:U26"/>
  <sheetViews>
    <sheetView workbookViewId="0">
      <selection activeCell="A2" sqref="A2:H2"/>
    </sheetView>
  </sheetViews>
  <sheetFormatPr baseColWidth="10" defaultRowHeight="15" x14ac:dyDescent="0.25"/>
  <cols>
    <col min="1" max="1" width="15.5703125" customWidth="1"/>
    <col min="2" max="2" width="17.7109375" customWidth="1"/>
    <col min="3" max="3" width="17.28515625" customWidth="1"/>
  </cols>
  <sheetData>
    <row r="1" spans="1:21" ht="53.25" customHeight="1" x14ac:dyDescent="0.25"/>
    <row r="2" spans="1:21" ht="89.25" customHeight="1" x14ac:dyDescent="0.25">
      <c r="A2" s="65" t="s">
        <v>24</v>
      </c>
      <c r="B2" s="65"/>
      <c r="C2" s="65"/>
      <c r="D2" s="65"/>
      <c r="E2" s="65"/>
      <c r="F2" s="65"/>
      <c r="G2" s="65"/>
      <c r="H2" s="65"/>
    </row>
    <row r="3" spans="1:21" ht="15.75" customHeight="1" x14ac:dyDescent="0.25">
      <c r="A3" s="65"/>
      <c r="B3" s="65"/>
      <c r="C3" s="65"/>
      <c r="D3" s="65"/>
      <c r="E3" s="65"/>
      <c r="F3" s="65"/>
      <c r="G3" s="65"/>
      <c r="H3" s="65"/>
    </row>
    <row r="4" spans="1:21" ht="15.75" customHeight="1" x14ac:dyDescent="0.25">
      <c r="A4" s="36" t="s">
        <v>27</v>
      </c>
      <c r="B4" s="36"/>
      <c r="C4" s="36"/>
      <c r="D4" s="36"/>
      <c r="E4" s="36"/>
      <c r="F4" s="36"/>
      <c r="G4" s="36"/>
      <c r="H4" s="36"/>
    </row>
    <row r="5" spans="1:21" ht="15.75" customHeight="1" x14ac:dyDescent="0.25">
      <c r="A5" s="36" t="s">
        <v>26</v>
      </c>
      <c r="B5" s="36"/>
      <c r="C5" s="36"/>
      <c r="D5" s="36"/>
      <c r="E5" s="36"/>
      <c r="F5" s="36"/>
      <c r="G5" s="36"/>
      <c r="H5" s="36"/>
    </row>
    <row r="6" spans="1:21" ht="15.75" customHeight="1" x14ac:dyDescent="0.25">
      <c r="A6" s="36" t="s">
        <v>28</v>
      </c>
      <c r="B6" s="36"/>
      <c r="C6" s="36"/>
      <c r="D6" s="36"/>
      <c r="E6" s="36"/>
      <c r="F6" s="36"/>
      <c r="G6" s="36"/>
      <c r="H6" s="36"/>
    </row>
    <row r="7" spans="1:21" ht="15.75" customHeight="1" x14ac:dyDescent="0.25">
      <c r="A7" s="36" t="s">
        <v>29</v>
      </c>
      <c r="B7" s="36"/>
      <c r="C7" s="36"/>
      <c r="D7" s="36"/>
      <c r="E7" s="36"/>
      <c r="F7" s="36"/>
      <c r="G7" s="36"/>
      <c r="H7" s="36"/>
    </row>
    <row r="8" spans="1:21" ht="15.75" customHeight="1" x14ac:dyDescent="0.25">
      <c r="A8" s="36" t="s">
        <v>30</v>
      </c>
      <c r="B8" s="36"/>
      <c r="C8" s="36"/>
      <c r="D8" s="36"/>
      <c r="E8" s="36"/>
      <c r="F8" s="36"/>
      <c r="G8" s="36"/>
      <c r="H8" s="36"/>
    </row>
    <row r="9" spans="1:21" ht="15.75" customHeight="1" x14ac:dyDescent="0.25">
      <c r="A9" s="36" t="s">
        <v>31</v>
      </c>
      <c r="B9" s="36"/>
      <c r="C9" s="36"/>
      <c r="D9" s="36"/>
      <c r="E9" s="36"/>
      <c r="F9" s="36"/>
      <c r="G9" s="36"/>
      <c r="H9" s="36"/>
    </row>
    <row r="10" spans="1:21" ht="15.75" customHeight="1" x14ac:dyDescent="0.25">
      <c r="A10" s="36" t="s">
        <v>32</v>
      </c>
      <c r="B10" s="36"/>
      <c r="C10" s="36"/>
      <c r="D10" s="36"/>
      <c r="E10" s="36"/>
      <c r="F10" s="36"/>
      <c r="G10" s="36"/>
      <c r="H10" s="36"/>
    </row>
    <row r="11" spans="1:21" ht="15.75" customHeight="1" x14ac:dyDescent="0.25">
      <c r="A11" s="36" t="s">
        <v>33</v>
      </c>
      <c r="B11" s="36"/>
      <c r="C11" s="36"/>
      <c r="D11" s="36"/>
      <c r="E11" s="36"/>
      <c r="F11" s="36"/>
      <c r="G11" s="36"/>
      <c r="H11" s="36"/>
    </row>
    <row r="12" spans="1:21" ht="15.75" customHeight="1" x14ac:dyDescent="0.25">
      <c r="A12" s="36" t="s">
        <v>34</v>
      </c>
      <c r="B12" s="36"/>
      <c r="C12" s="36"/>
      <c r="D12" s="36"/>
      <c r="E12" s="36"/>
      <c r="F12" s="36"/>
      <c r="G12" s="36"/>
      <c r="H12" s="36"/>
    </row>
    <row r="13" spans="1:21" ht="15.75" customHeight="1" x14ac:dyDescent="0.25">
      <c r="A13" s="20"/>
      <c r="B13" s="20"/>
      <c r="C13" s="20"/>
      <c r="D13" s="20"/>
      <c r="E13" s="20"/>
      <c r="F13" s="20"/>
      <c r="G13" s="20"/>
      <c r="H13" s="20"/>
    </row>
    <row r="14" spans="1:21" ht="15" customHeight="1" thickBot="1" x14ac:dyDescent="0.3">
      <c r="A14" s="20"/>
      <c r="B14" s="20"/>
      <c r="C14" s="20"/>
      <c r="D14" s="20"/>
      <c r="E14" s="20"/>
      <c r="F14" s="20"/>
      <c r="G14" s="20"/>
      <c r="H14" s="20"/>
    </row>
    <row r="15" spans="1:21" ht="15" customHeight="1" x14ac:dyDescent="0.25">
      <c r="A15" s="37" t="s">
        <v>35</v>
      </c>
      <c r="B15" s="38"/>
      <c r="C15" s="38"/>
      <c r="D15" s="38"/>
      <c r="E15" s="38"/>
      <c r="F15" s="38"/>
      <c r="G15" s="38"/>
      <c r="H15" s="38"/>
      <c r="I15" s="39"/>
      <c r="J15" s="39"/>
      <c r="K15" s="39"/>
      <c r="L15" s="39"/>
      <c r="M15" s="39"/>
      <c r="N15" s="39"/>
      <c r="O15" s="39"/>
      <c r="P15" s="39"/>
      <c r="Q15" s="39"/>
      <c r="R15" s="39"/>
      <c r="S15" s="39"/>
      <c r="T15" s="39"/>
      <c r="U15" s="40"/>
    </row>
    <row r="16" spans="1:21" ht="15" customHeight="1" thickBot="1" x14ac:dyDescent="0.3">
      <c r="A16" s="41" t="s">
        <v>36</v>
      </c>
      <c r="B16" s="42"/>
      <c r="C16" s="42"/>
      <c r="D16" s="42"/>
      <c r="E16" s="42"/>
      <c r="F16" s="42"/>
      <c r="G16" s="42"/>
      <c r="H16" s="42"/>
      <c r="I16" s="43"/>
      <c r="J16" s="43"/>
      <c r="K16" s="43"/>
      <c r="L16" s="43"/>
      <c r="M16" s="43"/>
      <c r="N16" s="43"/>
      <c r="O16" s="43"/>
      <c r="P16" s="43"/>
      <c r="Q16" s="43"/>
      <c r="R16" s="43"/>
      <c r="S16" s="43"/>
      <c r="T16" s="43"/>
      <c r="U16" s="44"/>
    </row>
    <row r="17" spans="1:8" ht="15" customHeight="1" x14ac:dyDescent="0.25">
      <c r="A17" s="20"/>
      <c r="B17" s="20"/>
      <c r="C17" s="20"/>
      <c r="D17" s="20"/>
      <c r="E17" s="20"/>
      <c r="F17" s="20"/>
      <c r="G17" s="20"/>
      <c r="H17" s="20"/>
    </row>
    <row r="18" spans="1:8" ht="15" customHeight="1" x14ac:dyDescent="0.25">
      <c r="A18" s="20"/>
      <c r="B18" s="20"/>
      <c r="C18" s="20"/>
      <c r="D18" s="20"/>
      <c r="E18" s="20"/>
      <c r="F18" s="20"/>
      <c r="G18" s="20"/>
      <c r="H18" s="20"/>
    </row>
    <row r="19" spans="1:8" ht="15" customHeight="1" x14ac:dyDescent="0.25">
      <c r="A19" s="20"/>
      <c r="B19" s="20"/>
      <c r="C19" s="20"/>
      <c r="D19" s="20"/>
      <c r="E19" s="20"/>
      <c r="F19" s="20"/>
      <c r="G19" s="20"/>
      <c r="H19" s="20"/>
    </row>
    <row r="20" spans="1:8" ht="15" customHeight="1" x14ac:dyDescent="0.25">
      <c r="A20" s="20"/>
      <c r="B20" s="20"/>
      <c r="C20" s="20"/>
      <c r="D20" s="20"/>
      <c r="E20" s="20"/>
      <c r="F20" s="20"/>
      <c r="G20" s="20"/>
      <c r="H20" s="20"/>
    </row>
    <row r="21" spans="1:8" ht="15" customHeight="1" x14ac:dyDescent="0.25">
      <c r="A21" s="20"/>
      <c r="B21" s="20"/>
      <c r="C21" s="20"/>
      <c r="D21" s="20"/>
      <c r="E21" s="20"/>
      <c r="F21" s="20"/>
      <c r="G21" s="20"/>
      <c r="H21" s="20"/>
    </row>
    <row r="22" spans="1:8" ht="15" customHeight="1" x14ac:dyDescent="0.25">
      <c r="A22" s="20"/>
      <c r="B22" s="20"/>
      <c r="C22" s="20"/>
      <c r="D22" s="20"/>
      <c r="E22" s="20"/>
      <c r="F22" s="20"/>
      <c r="G22" s="20"/>
      <c r="H22" s="20"/>
    </row>
    <row r="23" spans="1:8" ht="15" customHeight="1" x14ac:dyDescent="0.25">
      <c r="A23" s="20"/>
      <c r="B23" s="20"/>
      <c r="C23" s="20"/>
      <c r="D23" s="20"/>
      <c r="E23" s="20"/>
      <c r="F23" s="20"/>
      <c r="G23" s="20"/>
      <c r="H23" s="20"/>
    </row>
    <row r="24" spans="1:8" ht="15" customHeight="1" x14ac:dyDescent="0.25">
      <c r="A24" s="20"/>
      <c r="B24" s="20"/>
      <c r="C24" s="20"/>
      <c r="D24" s="20"/>
      <c r="E24" s="20"/>
      <c r="F24" s="20"/>
      <c r="G24" s="20"/>
      <c r="H24" s="20"/>
    </row>
    <row r="25" spans="1:8" ht="15" customHeight="1" x14ac:dyDescent="0.25">
      <c r="A25" s="20"/>
      <c r="B25" s="20"/>
      <c r="C25" s="20"/>
      <c r="D25" s="20"/>
      <c r="E25" s="20"/>
      <c r="F25" s="20"/>
      <c r="G25" s="20"/>
      <c r="H25" s="20"/>
    </row>
    <row r="26" spans="1:8" ht="15" customHeight="1" x14ac:dyDescent="0.25">
      <c r="A26" s="20"/>
      <c r="B26" s="20"/>
      <c r="C26" s="20"/>
      <c r="D26" s="20"/>
      <c r="E26" s="20"/>
      <c r="F26" s="20"/>
      <c r="G26" s="20"/>
      <c r="H26" s="20"/>
    </row>
  </sheetData>
  <sheetProtection sheet="1" objects="1" scenarios="1"/>
  <mergeCells count="2">
    <mergeCell ref="A2:H2"/>
    <mergeCell ref="A3:H3"/>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ED2EE4-99DB-4742-AF8B-B8011A9C6016}">
  <sheetPr>
    <pageSetUpPr fitToPage="1"/>
  </sheetPr>
  <dimension ref="A2:X840"/>
  <sheetViews>
    <sheetView tabSelected="1" topLeftCell="A833" zoomScaleNormal="100" workbookViewId="0">
      <selection activeCell="I748" sqref="I748"/>
    </sheetView>
  </sheetViews>
  <sheetFormatPr baseColWidth="10" defaultRowHeight="15" x14ac:dyDescent="0.25"/>
  <cols>
    <col min="1" max="1" width="13.85546875" customWidth="1"/>
    <col min="2" max="2" width="8.140625" customWidth="1"/>
    <col min="4" max="4" width="13.85546875" customWidth="1"/>
    <col min="5" max="5" width="36.140625" customWidth="1"/>
    <col min="7" max="7" width="8.5703125" customWidth="1"/>
    <col min="8" max="8" width="15.28515625" customWidth="1"/>
    <col min="9" max="9" width="14.7109375" customWidth="1"/>
    <col min="11" max="11" width="28" customWidth="1"/>
    <col min="16" max="16" width="15.28515625" customWidth="1"/>
  </cols>
  <sheetData>
    <row r="2" spans="1:9" x14ac:dyDescent="0.25">
      <c r="A2" s="139" t="s">
        <v>1</v>
      </c>
      <c r="B2" s="139"/>
      <c r="C2" s="139"/>
      <c r="D2" s="139"/>
      <c r="E2" s="139"/>
      <c r="F2" s="139"/>
      <c r="G2" s="139"/>
      <c r="H2" s="139"/>
      <c r="I2" s="139"/>
    </row>
    <row r="4" spans="1:9" x14ac:dyDescent="0.25">
      <c r="A4" s="139" t="s">
        <v>2</v>
      </c>
      <c r="B4" s="139"/>
      <c r="C4" s="139"/>
      <c r="D4" s="139"/>
      <c r="E4" s="139"/>
      <c r="F4" s="139"/>
      <c r="G4" s="139"/>
      <c r="H4" s="139"/>
      <c r="I4" s="139"/>
    </row>
    <row r="6" spans="1:9" x14ac:dyDescent="0.25">
      <c r="A6" s="137" t="s">
        <v>3</v>
      </c>
      <c r="B6" s="137"/>
      <c r="C6" s="137"/>
      <c r="D6" s="137"/>
      <c r="E6" s="137"/>
      <c r="F6" s="137"/>
      <c r="G6" s="137"/>
      <c r="H6" s="137"/>
      <c r="I6" s="137"/>
    </row>
    <row r="7" spans="1:9" x14ac:dyDescent="0.25">
      <c r="A7" s="137"/>
      <c r="B7" s="137"/>
      <c r="C7" s="137"/>
      <c r="D7" s="137"/>
      <c r="E7" s="137"/>
      <c r="F7" s="137"/>
      <c r="G7" s="137"/>
      <c r="H7" s="137"/>
      <c r="I7" s="137"/>
    </row>
    <row r="8" spans="1:9" x14ac:dyDescent="0.25">
      <c r="A8" s="137"/>
      <c r="B8" s="137"/>
      <c r="C8" s="137"/>
      <c r="D8" s="137"/>
      <c r="E8" s="137"/>
      <c r="F8" s="137"/>
      <c r="G8" s="137"/>
      <c r="H8" s="137"/>
      <c r="I8" s="137"/>
    </row>
    <row r="9" spans="1:9" x14ac:dyDescent="0.25">
      <c r="A9" s="137"/>
      <c r="B9" s="137"/>
      <c r="C9" s="137"/>
      <c r="D9" s="137"/>
      <c r="E9" s="137"/>
      <c r="F9" s="137"/>
      <c r="G9" s="137"/>
      <c r="H9" s="137"/>
      <c r="I9" s="137"/>
    </row>
    <row r="10" spans="1:9" x14ac:dyDescent="0.25">
      <c r="A10" s="137"/>
      <c r="B10" s="137"/>
      <c r="C10" s="137"/>
      <c r="D10" s="137"/>
      <c r="E10" s="137"/>
      <c r="F10" s="137"/>
      <c r="G10" s="137"/>
      <c r="H10" s="137"/>
      <c r="I10" s="137"/>
    </row>
    <row r="11" spans="1:9" x14ac:dyDescent="0.25">
      <c r="A11" s="137"/>
      <c r="B11" s="137"/>
      <c r="C11" s="137"/>
      <c r="D11" s="137"/>
      <c r="E11" s="137"/>
      <c r="F11" s="137"/>
      <c r="G11" s="137"/>
      <c r="H11" s="137"/>
      <c r="I11" s="137"/>
    </row>
    <row r="12" spans="1:9" x14ac:dyDescent="0.25">
      <c r="A12" s="137"/>
      <c r="B12" s="137"/>
      <c r="C12" s="137"/>
      <c r="D12" s="137"/>
      <c r="E12" s="137"/>
      <c r="F12" s="137"/>
      <c r="G12" s="137"/>
      <c r="H12" s="137"/>
      <c r="I12" s="137"/>
    </row>
    <row r="13" spans="1:9" x14ac:dyDescent="0.25">
      <c r="A13" s="137"/>
      <c r="B13" s="137"/>
      <c r="C13" s="137"/>
      <c r="D13" s="137"/>
      <c r="E13" s="137"/>
      <c r="F13" s="137"/>
      <c r="G13" s="137"/>
      <c r="H13" s="137"/>
      <c r="I13" s="137"/>
    </row>
    <row r="16" spans="1:9" ht="15" customHeight="1" x14ac:dyDescent="0.25">
      <c r="A16" s="138" t="s">
        <v>37</v>
      </c>
      <c r="B16" s="138"/>
      <c r="C16" s="138"/>
      <c r="D16" s="138"/>
      <c r="E16" s="138"/>
      <c r="F16" s="138"/>
      <c r="G16" s="138"/>
      <c r="H16" s="138"/>
      <c r="I16" s="138"/>
    </row>
    <row r="17" spans="1:16" ht="24.75" customHeight="1" x14ac:dyDescent="0.25">
      <c r="A17" s="138"/>
      <c r="B17" s="138"/>
      <c r="C17" s="138"/>
      <c r="D17" s="138"/>
      <c r="E17" s="138"/>
      <c r="F17" s="138"/>
      <c r="G17" s="138"/>
      <c r="H17" s="138"/>
      <c r="I17" s="138"/>
    </row>
    <row r="18" spans="1:16" ht="0.75" customHeight="1" x14ac:dyDescent="0.4">
      <c r="A18" s="1"/>
      <c r="B18" s="1"/>
      <c r="C18" s="1"/>
      <c r="D18" s="1"/>
      <c r="E18" s="1"/>
      <c r="F18" s="1"/>
      <c r="G18" s="1"/>
      <c r="H18" s="1"/>
      <c r="I18" s="1"/>
    </row>
    <row r="19" spans="1:16" ht="15" customHeight="1" x14ac:dyDescent="0.25">
      <c r="A19" s="140" t="s">
        <v>4</v>
      </c>
      <c r="B19" s="140"/>
      <c r="C19" s="140"/>
      <c r="D19" s="140"/>
      <c r="E19" s="140"/>
      <c r="F19" s="140" t="s">
        <v>0</v>
      </c>
      <c r="G19" s="140"/>
      <c r="H19" s="140" t="s">
        <v>5</v>
      </c>
      <c r="I19" s="140"/>
    </row>
    <row r="20" spans="1:16" ht="23.25" customHeight="1" x14ac:dyDescent="0.25">
      <c r="A20" s="140"/>
      <c r="B20" s="140"/>
      <c r="C20" s="140"/>
      <c r="D20" s="140"/>
      <c r="E20" s="140"/>
      <c r="F20" s="140"/>
      <c r="G20" s="140"/>
      <c r="H20" s="140"/>
      <c r="I20" s="140"/>
    </row>
    <row r="21" spans="1:16" ht="15" customHeight="1" x14ac:dyDescent="0.35">
      <c r="A21" s="141" t="s">
        <v>38</v>
      </c>
      <c r="B21" s="141"/>
      <c r="C21" s="141"/>
      <c r="D21" s="141"/>
      <c r="E21" s="141"/>
      <c r="F21" s="147">
        <f>I57</f>
        <v>0</v>
      </c>
      <c r="G21" s="147"/>
      <c r="H21" s="144"/>
      <c r="I21" s="144"/>
    </row>
    <row r="22" spans="1:16" ht="18" x14ac:dyDescent="0.35">
      <c r="A22" s="141" t="s">
        <v>39</v>
      </c>
      <c r="B22" s="141"/>
      <c r="C22" s="141"/>
      <c r="D22" s="141"/>
      <c r="E22" s="141"/>
      <c r="F22" s="147">
        <f>I278</f>
        <v>0</v>
      </c>
      <c r="G22" s="147"/>
      <c r="H22" s="144"/>
      <c r="I22" s="144"/>
    </row>
    <row r="23" spans="1:16" ht="18" x14ac:dyDescent="0.35">
      <c r="A23" s="141" t="s">
        <v>40</v>
      </c>
      <c r="B23" s="141"/>
      <c r="C23" s="141"/>
      <c r="D23" s="141"/>
      <c r="E23" s="141"/>
      <c r="F23" s="147">
        <f>I396</f>
        <v>0</v>
      </c>
      <c r="G23" s="147"/>
      <c r="H23" s="144"/>
      <c r="I23" s="144"/>
    </row>
    <row r="24" spans="1:16" ht="18" x14ac:dyDescent="0.35">
      <c r="A24" s="141" t="s">
        <v>41</v>
      </c>
      <c r="B24" s="141"/>
      <c r="C24" s="141"/>
      <c r="D24" s="141"/>
      <c r="E24" s="141"/>
      <c r="F24" s="147">
        <f>I448</f>
        <v>0</v>
      </c>
      <c r="G24" s="147"/>
      <c r="H24" s="144"/>
      <c r="I24" s="144"/>
    </row>
    <row r="25" spans="1:16" ht="18" x14ac:dyDescent="0.35">
      <c r="A25" s="141" t="s">
        <v>42</v>
      </c>
      <c r="B25" s="141"/>
      <c r="C25" s="141"/>
      <c r="D25" s="141"/>
      <c r="E25" s="141"/>
      <c r="F25" s="147">
        <f>I503</f>
        <v>0</v>
      </c>
      <c r="G25" s="147"/>
      <c r="H25" s="144"/>
      <c r="I25" s="144"/>
    </row>
    <row r="26" spans="1:16" ht="18" x14ac:dyDescent="0.35">
      <c r="A26" s="141" t="s">
        <v>43</v>
      </c>
      <c r="B26" s="141"/>
      <c r="C26" s="141"/>
      <c r="D26" s="141"/>
      <c r="E26" s="141"/>
      <c r="F26" s="147">
        <f>I528</f>
        <v>0</v>
      </c>
      <c r="G26" s="147"/>
      <c r="H26" s="144"/>
      <c r="I26" s="144"/>
    </row>
    <row r="27" spans="1:16" ht="18" x14ac:dyDescent="0.35">
      <c r="A27" s="141" t="s">
        <v>44</v>
      </c>
      <c r="B27" s="141"/>
      <c r="C27" s="141"/>
      <c r="D27" s="141"/>
      <c r="E27" s="141"/>
      <c r="F27" s="147">
        <f>I583</f>
        <v>0</v>
      </c>
      <c r="G27" s="147"/>
      <c r="H27" s="144"/>
      <c r="I27" s="144"/>
    </row>
    <row r="28" spans="1:16" ht="18" x14ac:dyDescent="0.35">
      <c r="A28" s="141" t="s">
        <v>45</v>
      </c>
      <c r="B28" s="141"/>
      <c r="C28" s="141"/>
      <c r="D28" s="141"/>
      <c r="E28" s="141"/>
      <c r="F28" s="147">
        <f>I830</f>
        <v>0</v>
      </c>
      <c r="G28" s="147"/>
      <c r="H28" s="144"/>
      <c r="I28" s="144"/>
    </row>
    <row r="29" spans="1:16" ht="18" x14ac:dyDescent="0.35">
      <c r="A29" s="141" t="s">
        <v>46</v>
      </c>
      <c r="B29" s="141"/>
      <c r="C29" s="141"/>
      <c r="D29" s="141"/>
      <c r="E29" s="141"/>
      <c r="F29" s="147">
        <f>I836</f>
        <v>0</v>
      </c>
      <c r="G29" s="147"/>
      <c r="H29" s="144"/>
      <c r="I29" s="144"/>
    </row>
    <row r="30" spans="1:16" ht="18" x14ac:dyDescent="0.35">
      <c r="A30" s="146" t="s">
        <v>6</v>
      </c>
      <c r="B30" s="146"/>
      <c r="C30" s="146"/>
      <c r="D30" s="146"/>
      <c r="E30" s="146"/>
      <c r="F30" s="147">
        <f>SUM(F21:G29)</f>
        <v>0</v>
      </c>
      <c r="G30" s="147"/>
      <c r="H30" s="147">
        <v>175109.7</v>
      </c>
      <c r="I30" s="147"/>
      <c r="K30" s="23"/>
      <c r="L30" s="22"/>
      <c r="M30" s="24"/>
      <c r="N30" s="22"/>
      <c r="P30" s="22"/>
    </row>
    <row r="33" spans="1:9" ht="18" x14ac:dyDescent="0.35">
      <c r="A33" s="145" t="s">
        <v>7</v>
      </c>
      <c r="B33" s="145"/>
      <c r="C33" s="145"/>
      <c r="D33" s="145"/>
      <c r="E33" s="145"/>
      <c r="F33" s="145" t="s">
        <v>9</v>
      </c>
      <c r="G33" s="145"/>
      <c r="H33" s="145" t="s">
        <v>8</v>
      </c>
      <c r="I33" s="145"/>
    </row>
    <row r="34" spans="1:9" x14ac:dyDescent="0.25">
      <c r="A34" s="142" t="s">
        <v>10</v>
      </c>
      <c r="B34" s="142"/>
      <c r="C34" s="142"/>
      <c r="D34" s="142"/>
      <c r="E34" s="142"/>
      <c r="F34" s="142"/>
      <c r="G34" s="142"/>
      <c r="H34" s="142"/>
      <c r="I34" s="142"/>
    </row>
    <row r="35" spans="1:9" ht="25.5" customHeight="1" x14ac:dyDescent="0.25">
      <c r="A35" s="142"/>
      <c r="B35" s="142"/>
      <c r="C35" s="142"/>
      <c r="D35" s="142"/>
      <c r="E35" s="142"/>
      <c r="F35" s="142"/>
      <c r="G35" s="142"/>
      <c r="H35" s="142"/>
      <c r="I35" s="142"/>
    </row>
    <row r="36" spans="1:9" ht="15" customHeight="1" x14ac:dyDescent="0.25">
      <c r="A36" s="140" t="s">
        <v>11</v>
      </c>
      <c r="B36" s="140"/>
      <c r="C36" s="140"/>
      <c r="D36" s="140"/>
      <c r="E36" s="140"/>
      <c r="F36" s="143" t="s">
        <v>0</v>
      </c>
      <c r="G36" s="143"/>
      <c r="H36" s="140" t="s">
        <v>12</v>
      </c>
      <c r="I36" s="140"/>
    </row>
    <row r="37" spans="1:9" x14ac:dyDescent="0.25">
      <c r="A37" s="140"/>
      <c r="B37" s="140"/>
      <c r="C37" s="140"/>
      <c r="D37" s="140"/>
      <c r="E37" s="140"/>
      <c r="F37" s="143"/>
      <c r="G37" s="143"/>
      <c r="H37" s="140"/>
      <c r="I37" s="140"/>
    </row>
    <row r="38" spans="1:9" x14ac:dyDescent="0.25">
      <c r="A38" s="148"/>
      <c r="B38" s="148"/>
      <c r="C38" s="148"/>
      <c r="D38" s="148"/>
      <c r="E38" s="148"/>
      <c r="F38" s="148"/>
      <c r="G38" s="148"/>
      <c r="H38" s="148"/>
      <c r="I38" s="148"/>
    </row>
    <row r="39" spans="1:9" x14ac:dyDescent="0.25">
      <c r="A39" s="148"/>
      <c r="B39" s="148"/>
      <c r="C39" s="148"/>
      <c r="D39" s="148"/>
      <c r="E39" s="148"/>
      <c r="F39" s="148"/>
      <c r="G39" s="148"/>
      <c r="H39" s="148"/>
      <c r="I39" s="148"/>
    </row>
    <row r="40" spans="1:9" x14ac:dyDescent="0.25">
      <c r="A40" s="148"/>
      <c r="B40" s="148"/>
      <c r="C40" s="148"/>
      <c r="D40" s="148"/>
      <c r="E40" s="148"/>
      <c r="F40" s="148"/>
      <c r="G40" s="148"/>
      <c r="H40" s="148"/>
      <c r="I40" s="148"/>
    </row>
    <row r="41" spans="1:9" x14ac:dyDescent="0.25">
      <c r="A41" s="148"/>
      <c r="B41" s="148"/>
      <c r="C41" s="148"/>
      <c r="D41" s="148"/>
      <c r="E41" s="148"/>
      <c r="F41" s="148"/>
      <c r="G41" s="148"/>
      <c r="H41" s="148"/>
      <c r="I41" s="148"/>
    </row>
    <row r="42" spans="1:9" x14ac:dyDescent="0.25">
      <c r="A42" s="148"/>
      <c r="B42" s="148"/>
      <c r="C42" s="148"/>
      <c r="D42" s="148"/>
      <c r="E42" s="148"/>
      <c r="F42" s="148"/>
      <c r="G42" s="148"/>
      <c r="H42" s="148"/>
      <c r="I42" s="148"/>
    </row>
    <row r="43" spans="1:9" x14ac:dyDescent="0.25">
      <c r="A43" s="148"/>
      <c r="B43" s="148"/>
      <c r="C43" s="148"/>
      <c r="D43" s="148"/>
      <c r="E43" s="148"/>
      <c r="F43" s="148"/>
      <c r="G43" s="148"/>
      <c r="H43" s="148"/>
      <c r="I43" s="148"/>
    </row>
    <row r="44" spans="1:9" x14ac:dyDescent="0.25">
      <c r="A44" s="148"/>
      <c r="B44" s="148"/>
      <c r="C44" s="148"/>
      <c r="D44" s="148"/>
      <c r="E44" s="148"/>
      <c r="F44" s="148"/>
      <c r="G44" s="148"/>
      <c r="H44" s="148"/>
      <c r="I44" s="148"/>
    </row>
    <row r="47" spans="1:9" ht="16.5" customHeight="1" x14ac:dyDescent="0.25">
      <c r="A47" s="155" t="s">
        <v>47</v>
      </c>
      <c r="B47" s="155"/>
      <c r="C47" s="155"/>
      <c r="D47" s="155"/>
      <c r="E47" s="155"/>
      <c r="F47" s="155"/>
      <c r="G47" s="155"/>
      <c r="H47" s="155"/>
      <c r="I47" s="155"/>
    </row>
    <row r="50" spans="1:11" x14ac:dyDescent="0.25">
      <c r="B50" s="148"/>
      <c r="C50" s="148"/>
      <c r="D50" s="148"/>
      <c r="E50" s="148"/>
      <c r="F50" s="148"/>
    </row>
    <row r="51" spans="1:11" x14ac:dyDescent="0.25">
      <c r="B51" s="148"/>
      <c r="C51" s="148"/>
      <c r="D51" s="148"/>
      <c r="E51" s="148"/>
      <c r="F51" s="148"/>
    </row>
    <row r="52" spans="1:11" x14ac:dyDescent="0.25">
      <c r="B52" s="148"/>
      <c r="C52" s="148"/>
      <c r="D52" s="148"/>
      <c r="E52" s="148"/>
      <c r="F52" s="148"/>
    </row>
    <row r="53" spans="1:11" x14ac:dyDescent="0.25">
      <c r="B53" s="148"/>
      <c r="C53" s="148"/>
      <c r="D53" s="148"/>
      <c r="E53" s="148"/>
      <c r="F53" s="148"/>
    </row>
    <row r="56" spans="1:11" x14ac:dyDescent="0.25">
      <c r="A56" s="34" t="s">
        <v>25</v>
      </c>
      <c r="B56" s="35"/>
      <c r="C56" s="35"/>
      <c r="D56" s="35"/>
      <c r="E56" s="35"/>
    </row>
    <row r="57" spans="1:11" ht="18" x14ac:dyDescent="0.35">
      <c r="A57" s="74" t="s">
        <v>50</v>
      </c>
      <c r="B57" s="74"/>
      <c r="C57" s="102" t="s">
        <v>51</v>
      </c>
      <c r="D57" s="102"/>
      <c r="E57" s="102"/>
      <c r="F57" s="102"/>
      <c r="G57" s="102"/>
      <c r="H57" s="102"/>
      <c r="I57" s="53">
        <f>SUM(I58+I131+I150+I156+I183+I220+I234+I248)</f>
        <v>0</v>
      </c>
    </row>
    <row r="58" spans="1:11" ht="15.75" x14ac:dyDescent="0.3">
      <c r="A58" s="88" t="s">
        <v>48</v>
      </c>
      <c r="B58" s="88"/>
      <c r="C58" s="89" t="s">
        <v>49</v>
      </c>
      <c r="D58" s="89"/>
      <c r="E58" s="89"/>
      <c r="F58" s="3"/>
      <c r="G58" s="3"/>
      <c r="H58" s="3"/>
      <c r="I58" s="52">
        <f>SUM(I60+I64+I68+I72+I76+I80+I85+I89+I93+I97+I101+I105+I108+I112+I116+I120+I124+I128)</f>
        <v>0</v>
      </c>
    </row>
    <row r="59" spans="1:11" x14ac:dyDescent="0.25">
      <c r="A59" s="149" t="s">
        <v>13</v>
      </c>
      <c r="B59" s="149"/>
      <c r="C59" s="149"/>
      <c r="D59" s="149"/>
      <c r="E59" s="149"/>
      <c r="F59" s="149" t="s">
        <v>15</v>
      </c>
      <c r="G59" s="149"/>
      <c r="H59" s="4" t="s">
        <v>14</v>
      </c>
      <c r="I59" s="4" t="s">
        <v>0</v>
      </c>
    </row>
    <row r="60" spans="1:11" ht="28.5" customHeight="1" x14ac:dyDescent="0.25">
      <c r="A60" s="5" t="s">
        <v>54</v>
      </c>
      <c r="B60" s="5" t="s">
        <v>18</v>
      </c>
      <c r="C60" s="150" t="s">
        <v>52</v>
      </c>
      <c r="D60" s="151"/>
      <c r="E60" s="152"/>
      <c r="F60" s="153">
        <v>6</v>
      </c>
      <c r="G60" s="153"/>
      <c r="H60" s="25"/>
      <c r="I60" s="27">
        <f>F60*H60</f>
        <v>0</v>
      </c>
      <c r="K60" s="33"/>
    </row>
    <row r="61" spans="1:11" ht="48" customHeight="1" x14ac:dyDescent="0.25">
      <c r="A61" s="154" t="s">
        <v>53</v>
      </c>
      <c r="B61" s="154"/>
      <c r="C61" s="154"/>
      <c r="D61" s="154"/>
      <c r="E61" s="154"/>
      <c r="F61" s="154"/>
      <c r="G61" s="154"/>
      <c r="H61" s="154"/>
      <c r="I61" s="154"/>
    </row>
    <row r="62" spans="1:11" x14ac:dyDescent="0.25">
      <c r="A62" s="6"/>
      <c r="B62" s="6"/>
      <c r="C62" s="6"/>
      <c r="D62" s="6"/>
      <c r="E62" s="6"/>
      <c r="F62" s="6"/>
      <c r="G62" s="6"/>
      <c r="H62" s="6"/>
      <c r="I62" s="6"/>
    </row>
    <row r="63" spans="1:11" ht="15.75" x14ac:dyDescent="0.3">
      <c r="A63" s="88" t="s">
        <v>13</v>
      </c>
      <c r="B63" s="88"/>
      <c r="C63" s="88"/>
      <c r="D63" s="88"/>
      <c r="E63" s="88"/>
      <c r="F63" s="88" t="s">
        <v>15</v>
      </c>
      <c r="G63" s="88"/>
      <c r="H63" s="2" t="s">
        <v>14</v>
      </c>
      <c r="I63" s="2" t="s">
        <v>0</v>
      </c>
    </row>
    <row r="64" spans="1:11" ht="26.25" customHeight="1" x14ac:dyDescent="0.25">
      <c r="A64" s="5" t="s">
        <v>55</v>
      </c>
      <c r="B64" s="5" t="s">
        <v>56</v>
      </c>
      <c r="C64" s="158" t="s">
        <v>57</v>
      </c>
      <c r="D64" s="158"/>
      <c r="E64" s="158"/>
      <c r="F64" s="156">
        <v>28.6</v>
      </c>
      <c r="G64" s="156"/>
      <c r="H64" s="26"/>
      <c r="I64" s="8">
        <f>F64*H64</f>
        <v>0</v>
      </c>
    </row>
    <row r="65" spans="1:9" ht="40.5" customHeight="1" x14ac:dyDescent="0.25">
      <c r="A65" s="87" t="s">
        <v>58</v>
      </c>
      <c r="B65" s="87"/>
      <c r="C65" s="87"/>
      <c r="D65" s="87"/>
      <c r="E65" s="87"/>
      <c r="F65" s="87"/>
      <c r="G65" s="87"/>
      <c r="H65" s="87"/>
      <c r="I65" s="87"/>
    </row>
    <row r="67" spans="1:9" ht="15.75" x14ac:dyDescent="0.3">
      <c r="A67" s="88" t="s">
        <v>13</v>
      </c>
      <c r="B67" s="88"/>
      <c r="C67" s="88"/>
      <c r="D67" s="88"/>
      <c r="E67" s="88"/>
      <c r="F67" s="88" t="s">
        <v>15</v>
      </c>
      <c r="G67" s="88"/>
      <c r="H67" s="2" t="s">
        <v>14</v>
      </c>
      <c r="I67" s="2" t="s">
        <v>0</v>
      </c>
    </row>
    <row r="68" spans="1:9" ht="15" customHeight="1" x14ac:dyDescent="0.25">
      <c r="A68" s="5" t="s">
        <v>59</v>
      </c>
      <c r="B68" s="5" t="s">
        <v>20</v>
      </c>
      <c r="C68" s="83" t="s">
        <v>60</v>
      </c>
      <c r="D68" s="84"/>
      <c r="E68" s="85"/>
      <c r="F68" s="156">
        <v>27.2</v>
      </c>
      <c r="G68" s="156"/>
      <c r="H68" s="26"/>
      <c r="I68" s="8">
        <f>F68*H68</f>
        <v>0</v>
      </c>
    </row>
    <row r="69" spans="1:9" ht="30" customHeight="1" x14ac:dyDescent="0.25">
      <c r="A69" s="157" t="s">
        <v>61</v>
      </c>
      <c r="B69" s="157"/>
      <c r="C69" s="157"/>
      <c r="D69" s="157"/>
      <c r="E69" s="157"/>
      <c r="F69" s="157"/>
      <c r="G69" s="157"/>
      <c r="H69" s="157"/>
      <c r="I69" s="157"/>
    </row>
    <row r="71" spans="1:9" ht="15.75" x14ac:dyDescent="0.3">
      <c r="A71" s="88" t="s">
        <v>13</v>
      </c>
      <c r="B71" s="88"/>
      <c r="C71" s="88"/>
      <c r="D71" s="88"/>
      <c r="E71" s="88"/>
      <c r="F71" s="88" t="s">
        <v>15</v>
      </c>
      <c r="G71" s="88"/>
      <c r="H71" s="2" t="s">
        <v>14</v>
      </c>
      <c r="I71" s="2" t="s">
        <v>0</v>
      </c>
    </row>
    <row r="72" spans="1:9" x14ac:dyDescent="0.25">
      <c r="A72" s="5" t="s">
        <v>62</v>
      </c>
      <c r="B72" s="5" t="s">
        <v>20</v>
      </c>
      <c r="C72" s="83" t="s">
        <v>63</v>
      </c>
      <c r="D72" s="84"/>
      <c r="E72" s="85"/>
      <c r="F72" s="86">
        <v>113.15</v>
      </c>
      <c r="G72" s="86"/>
      <c r="H72" s="26"/>
      <c r="I72" s="8">
        <f>F72*H72</f>
        <v>0</v>
      </c>
    </row>
    <row r="73" spans="1:9" ht="28.5" customHeight="1" x14ac:dyDescent="0.25">
      <c r="A73" s="157" t="s">
        <v>64</v>
      </c>
      <c r="B73" s="157"/>
      <c r="C73" s="157"/>
      <c r="D73" s="157"/>
      <c r="E73" s="157"/>
      <c r="F73" s="157"/>
      <c r="G73" s="157"/>
      <c r="H73" s="157"/>
      <c r="I73" s="157"/>
    </row>
    <row r="75" spans="1:9" ht="15.75" x14ac:dyDescent="0.3">
      <c r="A75" s="88" t="s">
        <v>13</v>
      </c>
      <c r="B75" s="88"/>
      <c r="C75" s="88"/>
      <c r="D75" s="88"/>
      <c r="E75" s="88"/>
      <c r="F75" s="88" t="s">
        <v>15</v>
      </c>
      <c r="G75" s="88"/>
      <c r="H75" s="2" t="s">
        <v>14</v>
      </c>
      <c r="I75" s="2" t="s">
        <v>0</v>
      </c>
    </row>
    <row r="76" spans="1:9" x14ac:dyDescent="0.25">
      <c r="A76" s="5" t="s">
        <v>65</v>
      </c>
      <c r="B76" s="5" t="s">
        <v>20</v>
      </c>
      <c r="C76" s="83" t="s">
        <v>66</v>
      </c>
      <c r="D76" s="84"/>
      <c r="E76" s="85"/>
      <c r="F76" s="86">
        <v>63.34</v>
      </c>
      <c r="G76" s="86"/>
      <c r="H76" s="26"/>
      <c r="I76" s="8">
        <f>F76*H76</f>
        <v>0</v>
      </c>
    </row>
    <row r="77" spans="1:9" ht="30.75" customHeight="1" x14ac:dyDescent="0.25">
      <c r="A77" s="157" t="s">
        <v>67</v>
      </c>
      <c r="B77" s="157"/>
      <c r="C77" s="157"/>
      <c r="D77" s="157"/>
      <c r="E77" s="157"/>
      <c r="F77" s="157"/>
      <c r="G77" s="157"/>
      <c r="H77" s="157"/>
      <c r="I77" s="157"/>
    </row>
    <row r="79" spans="1:9" ht="15.75" x14ac:dyDescent="0.3">
      <c r="A79" s="88" t="s">
        <v>13</v>
      </c>
      <c r="B79" s="88"/>
      <c r="C79" s="88"/>
      <c r="D79" s="88"/>
      <c r="E79" s="88"/>
      <c r="F79" s="88" t="s">
        <v>15</v>
      </c>
      <c r="G79" s="88"/>
      <c r="H79" s="2" t="s">
        <v>14</v>
      </c>
      <c r="I79" s="2" t="s">
        <v>0</v>
      </c>
    </row>
    <row r="80" spans="1:9" x14ac:dyDescent="0.25">
      <c r="A80" s="5" t="s">
        <v>68</v>
      </c>
      <c r="B80" s="5" t="s">
        <v>69</v>
      </c>
      <c r="C80" s="83" t="s">
        <v>70</v>
      </c>
      <c r="D80" s="84"/>
      <c r="E80" s="85"/>
      <c r="F80" s="86">
        <v>49.5</v>
      </c>
      <c r="G80" s="86"/>
      <c r="H80" s="26"/>
      <c r="I80" s="8">
        <f>F80*H80</f>
        <v>0</v>
      </c>
    </row>
    <row r="81" spans="1:15" x14ac:dyDescent="0.25">
      <c r="A81" s="87" t="s">
        <v>71</v>
      </c>
      <c r="B81" s="87"/>
      <c r="C81" s="87"/>
      <c r="D81" s="87"/>
      <c r="E81" s="87"/>
      <c r="F81" s="87"/>
      <c r="G81" s="87"/>
      <c r="H81" s="87"/>
      <c r="I81" s="87"/>
    </row>
    <row r="82" spans="1:15" ht="15" customHeight="1" x14ac:dyDescent="0.25">
      <c r="A82" s="87"/>
      <c r="B82" s="87"/>
      <c r="C82" s="87"/>
      <c r="D82" s="87"/>
      <c r="E82" s="87"/>
      <c r="F82" s="87"/>
      <c r="G82" s="87"/>
      <c r="H82" s="87"/>
      <c r="I82" s="87"/>
    </row>
    <row r="83" spans="1:15" ht="15" customHeight="1" x14ac:dyDescent="0.25">
      <c r="A83" s="49"/>
      <c r="B83" s="49"/>
      <c r="C83" s="49"/>
      <c r="D83" s="49"/>
      <c r="E83" s="49"/>
      <c r="F83" s="49"/>
      <c r="G83" s="49"/>
      <c r="H83" s="49"/>
      <c r="I83" s="49"/>
    </row>
    <row r="84" spans="1:15" ht="15.75" x14ac:dyDescent="0.3">
      <c r="A84" s="88" t="s">
        <v>13</v>
      </c>
      <c r="B84" s="88"/>
      <c r="C84" s="88"/>
      <c r="D84" s="88"/>
      <c r="E84" s="88"/>
      <c r="F84" s="88" t="s">
        <v>15</v>
      </c>
      <c r="G84" s="88"/>
      <c r="H84" s="2" t="s">
        <v>14</v>
      </c>
      <c r="I84" s="2" t="s">
        <v>0</v>
      </c>
    </row>
    <row r="85" spans="1:15" x14ac:dyDescent="0.25">
      <c r="A85" s="5" t="s">
        <v>72</v>
      </c>
      <c r="B85" s="5" t="s">
        <v>20</v>
      </c>
      <c r="C85" s="83" t="s">
        <v>73</v>
      </c>
      <c r="D85" s="84"/>
      <c r="E85" s="85"/>
      <c r="F85" s="86">
        <v>6.6</v>
      </c>
      <c r="G85" s="86"/>
      <c r="H85" s="26"/>
      <c r="I85" s="8">
        <f>F85*H85</f>
        <v>0</v>
      </c>
    </row>
    <row r="86" spans="1:15" ht="29.25" customHeight="1" x14ac:dyDescent="0.25">
      <c r="A86" s="87" t="s">
        <v>74</v>
      </c>
      <c r="B86" s="87"/>
      <c r="C86" s="87"/>
      <c r="D86" s="87"/>
      <c r="E86" s="87"/>
      <c r="F86" s="87"/>
      <c r="G86" s="87"/>
      <c r="H86" s="87"/>
      <c r="I86" s="87"/>
    </row>
    <row r="88" spans="1:15" ht="15.75" x14ac:dyDescent="0.3">
      <c r="A88" s="88" t="s">
        <v>13</v>
      </c>
      <c r="B88" s="88"/>
      <c r="C88" s="88"/>
      <c r="D88" s="88"/>
      <c r="E88" s="88"/>
      <c r="F88" s="88" t="s">
        <v>15</v>
      </c>
      <c r="G88" s="88"/>
      <c r="H88" s="2" t="s">
        <v>14</v>
      </c>
      <c r="I88" s="2" t="s">
        <v>0</v>
      </c>
    </row>
    <row r="89" spans="1:15" ht="13.5" customHeight="1" x14ac:dyDescent="0.25">
      <c r="A89" s="5" t="s">
        <v>75</v>
      </c>
      <c r="B89" s="5" t="s">
        <v>56</v>
      </c>
      <c r="C89" s="83" t="s">
        <v>76</v>
      </c>
      <c r="D89" s="84"/>
      <c r="E89" s="85"/>
      <c r="F89" s="86">
        <v>52.7</v>
      </c>
      <c r="G89" s="86"/>
      <c r="H89" s="26"/>
      <c r="I89" s="8">
        <f>F89*H89</f>
        <v>0</v>
      </c>
      <c r="O89" s="9"/>
    </row>
    <row r="90" spans="1:15" ht="29.25" customHeight="1" x14ac:dyDescent="0.25">
      <c r="A90" s="87" t="s">
        <v>77</v>
      </c>
      <c r="B90" s="87"/>
      <c r="C90" s="87"/>
      <c r="D90" s="87"/>
      <c r="E90" s="87"/>
      <c r="F90" s="87"/>
      <c r="G90" s="87"/>
      <c r="H90" s="87"/>
      <c r="I90" s="87"/>
    </row>
    <row r="91" spans="1:15" x14ac:dyDescent="0.25">
      <c r="A91" s="49"/>
      <c r="B91" s="49"/>
      <c r="C91" s="49"/>
      <c r="D91" s="49"/>
      <c r="E91" s="49"/>
      <c r="F91" s="49"/>
      <c r="G91" s="49"/>
      <c r="H91" s="49"/>
      <c r="I91" s="49"/>
    </row>
    <row r="92" spans="1:15" ht="15.75" x14ac:dyDescent="0.3">
      <c r="A92" s="88" t="s">
        <v>13</v>
      </c>
      <c r="B92" s="88"/>
      <c r="C92" s="88"/>
      <c r="D92" s="88"/>
      <c r="E92" s="88"/>
      <c r="F92" s="88" t="s">
        <v>15</v>
      </c>
      <c r="G92" s="88"/>
      <c r="H92" s="2" t="s">
        <v>14</v>
      </c>
      <c r="I92" s="2" t="s">
        <v>0</v>
      </c>
    </row>
    <row r="93" spans="1:15" x14ac:dyDescent="0.25">
      <c r="A93" s="5" t="s">
        <v>78</v>
      </c>
      <c r="B93" s="5" t="s">
        <v>20</v>
      </c>
      <c r="C93" s="83" t="s">
        <v>79</v>
      </c>
      <c r="D93" s="84"/>
      <c r="E93" s="85"/>
      <c r="F93" s="86">
        <v>61.6</v>
      </c>
      <c r="G93" s="86"/>
      <c r="H93" s="26"/>
      <c r="I93" s="8">
        <f>F93*H93</f>
        <v>0</v>
      </c>
    </row>
    <row r="94" spans="1:15" x14ac:dyDescent="0.25">
      <c r="A94" s="87" t="s">
        <v>80</v>
      </c>
      <c r="B94" s="87"/>
      <c r="C94" s="87"/>
      <c r="D94" s="87"/>
      <c r="E94" s="87"/>
      <c r="F94" s="87"/>
      <c r="G94" s="87"/>
      <c r="H94" s="87"/>
      <c r="I94" s="87"/>
    </row>
    <row r="96" spans="1:15" ht="30" customHeight="1" x14ac:dyDescent="0.3">
      <c r="A96" s="88" t="s">
        <v>13</v>
      </c>
      <c r="B96" s="88"/>
      <c r="C96" s="88"/>
      <c r="D96" s="88"/>
      <c r="E96" s="88"/>
      <c r="F96" s="88" t="s">
        <v>15</v>
      </c>
      <c r="G96" s="88"/>
      <c r="H96" s="2" t="s">
        <v>14</v>
      </c>
      <c r="I96" s="2" t="s">
        <v>0</v>
      </c>
    </row>
    <row r="97" spans="1:9" ht="15" customHeight="1" x14ac:dyDescent="0.25">
      <c r="A97" s="5" t="s">
        <v>81</v>
      </c>
      <c r="B97" s="5" t="s">
        <v>82</v>
      </c>
      <c r="C97" s="83" t="s">
        <v>83</v>
      </c>
      <c r="D97" s="84"/>
      <c r="E97" s="85"/>
      <c r="F97" s="86">
        <v>12</v>
      </c>
      <c r="G97" s="86"/>
      <c r="H97" s="26"/>
      <c r="I97" s="8">
        <f>F97*H97</f>
        <v>0</v>
      </c>
    </row>
    <row r="98" spans="1:9" ht="15" customHeight="1" x14ac:dyDescent="0.25">
      <c r="A98" s="87" t="s">
        <v>84</v>
      </c>
      <c r="B98" s="87"/>
      <c r="C98" s="87"/>
      <c r="D98" s="87"/>
      <c r="E98" s="87"/>
      <c r="F98" s="87"/>
      <c r="G98" s="87"/>
      <c r="H98" s="87"/>
      <c r="I98" s="87"/>
    </row>
    <row r="99" spans="1:9" x14ac:dyDescent="0.25">
      <c r="A99" s="49"/>
      <c r="B99" s="49"/>
      <c r="C99" s="49"/>
      <c r="D99" s="49"/>
      <c r="E99" s="49"/>
      <c r="F99" s="49"/>
      <c r="G99" s="49"/>
      <c r="H99" s="49"/>
      <c r="I99" s="49"/>
    </row>
    <row r="100" spans="1:9" ht="15" customHeight="1" x14ac:dyDescent="0.3">
      <c r="A100" s="88" t="s">
        <v>13</v>
      </c>
      <c r="B100" s="88"/>
      <c r="C100" s="88"/>
      <c r="D100" s="88"/>
      <c r="E100" s="88"/>
      <c r="F100" s="88" t="s">
        <v>15</v>
      </c>
      <c r="G100" s="88"/>
      <c r="H100" s="2" t="s">
        <v>14</v>
      </c>
      <c r="I100" s="2" t="s">
        <v>0</v>
      </c>
    </row>
    <row r="101" spans="1:9" ht="15" customHeight="1" x14ac:dyDescent="0.25">
      <c r="A101" s="5" t="s">
        <v>85</v>
      </c>
      <c r="B101" s="5" t="s">
        <v>82</v>
      </c>
      <c r="C101" s="83" t="s">
        <v>86</v>
      </c>
      <c r="D101" s="84"/>
      <c r="E101" s="85"/>
      <c r="F101" s="86">
        <v>49.48</v>
      </c>
      <c r="G101" s="86"/>
      <c r="H101" s="26"/>
      <c r="I101" s="8">
        <f>F101*H101</f>
        <v>0</v>
      </c>
    </row>
    <row r="102" spans="1:9" ht="35.25" customHeight="1" x14ac:dyDescent="0.25">
      <c r="A102" s="87" t="s">
        <v>87</v>
      </c>
      <c r="B102" s="87"/>
      <c r="C102" s="87"/>
      <c r="D102" s="87"/>
      <c r="E102" s="87"/>
      <c r="F102" s="87"/>
      <c r="G102" s="87"/>
      <c r="H102" s="87"/>
      <c r="I102" s="87"/>
    </row>
    <row r="104" spans="1:9" ht="15.75" x14ac:dyDescent="0.3">
      <c r="A104" s="88" t="s">
        <v>13</v>
      </c>
      <c r="B104" s="88"/>
      <c r="C104" s="88"/>
      <c r="D104" s="88"/>
      <c r="E104" s="88"/>
      <c r="F104" s="88" t="s">
        <v>15</v>
      </c>
      <c r="G104" s="88"/>
      <c r="H104" s="2" t="s">
        <v>14</v>
      </c>
      <c r="I104" s="2" t="s">
        <v>0</v>
      </c>
    </row>
    <row r="105" spans="1:9" x14ac:dyDescent="0.25">
      <c r="A105" s="5" t="s">
        <v>88</v>
      </c>
      <c r="B105" s="5" t="s">
        <v>82</v>
      </c>
      <c r="C105" s="83" t="s">
        <v>89</v>
      </c>
      <c r="D105" s="84"/>
      <c r="E105" s="85"/>
      <c r="F105" s="86">
        <v>67.900000000000006</v>
      </c>
      <c r="G105" s="86"/>
      <c r="H105" s="26"/>
      <c r="I105" s="8">
        <f>F105*H105</f>
        <v>0</v>
      </c>
    </row>
    <row r="106" spans="1:9" ht="24.75" customHeight="1" x14ac:dyDescent="0.25">
      <c r="A106" s="87" t="s">
        <v>90</v>
      </c>
      <c r="B106" s="87"/>
      <c r="C106" s="87"/>
      <c r="D106" s="87"/>
      <c r="E106" s="87"/>
      <c r="F106" s="87"/>
      <c r="G106" s="87"/>
      <c r="H106" s="87"/>
      <c r="I106" s="87"/>
    </row>
    <row r="107" spans="1:9" ht="15.75" x14ac:dyDescent="0.3">
      <c r="A107" s="88" t="s">
        <v>13</v>
      </c>
      <c r="B107" s="88"/>
      <c r="C107" s="88"/>
      <c r="D107" s="88"/>
      <c r="E107" s="88"/>
      <c r="F107" s="88" t="s">
        <v>15</v>
      </c>
      <c r="G107" s="88"/>
      <c r="H107" s="2" t="s">
        <v>14</v>
      </c>
      <c r="I107" s="2" t="s">
        <v>0</v>
      </c>
    </row>
    <row r="108" spans="1:9" ht="22.5" customHeight="1" x14ac:dyDescent="0.25">
      <c r="A108" s="5" t="s">
        <v>91</v>
      </c>
      <c r="B108" s="5" t="s">
        <v>82</v>
      </c>
      <c r="C108" s="83" t="s">
        <v>92</v>
      </c>
      <c r="D108" s="84"/>
      <c r="E108" s="85"/>
      <c r="F108" s="86">
        <v>4.37</v>
      </c>
      <c r="G108" s="86"/>
      <c r="H108" s="26"/>
      <c r="I108" s="8">
        <f>F108*H108</f>
        <v>0</v>
      </c>
    </row>
    <row r="109" spans="1:9" ht="29.25" customHeight="1" x14ac:dyDescent="0.25">
      <c r="A109" s="87" t="s">
        <v>93</v>
      </c>
      <c r="B109" s="87"/>
      <c r="C109" s="87"/>
      <c r="D109" s="87"/>
      <c r="E109" s="87"/>
      <c r="F109" s="87"/>
      <c r="G109" s="87"/>
      <c r="H109" s="87"/>
      <c r="I109" s="87"/>
    </row>
    <row r="111" spans="1:9" ht="15.75" x14ac:dyDescent="0.3">
      <c r="A111" s="88" t="s">
        <v>13</v>
      </c>
      <c r="B111" s="88"/>
      <c r="C111" s="88"/>
      <c r="D111" s="88"/>
      <c r="E111" s="88"/>
      <c r="F111" s="88" t="s">
        <v>15</v>
      </c>
      <c r="G111" s="88"/>
      <c r="H111" s="2" t="s">
        <v>14</v>
      </c>
      <c r="I111" s="2" t="s">
        <v>0</v>
      </c>
    </row>
    <row r="112" spans="1:9" ht="16.5" customHeight="1" x14ac:dyDescent="0.25">
      <c r="A112" s="5" t="s">
        <v>94</v>
      </c>
      <c r="B112" s="5" t="s">
        <v>82</v>
      </c>
      <c r="C112" s="83" t="s">
        <v>95</v>
      </c>
      <c r="D112" s="84"/>
      <c r="E112" s="85"/>
      <c r="F112" s="86">
        <v>0.73</v>
      </c>
      <c r="G112" s="86"/>
      <c r="H112" s="26"/>
      <c r="I112" s="8">
        <f>F112*H112</f>
        <v>0</v>
      </c>
    </row>
    <row r="113" spans="1:9" ht="32.25" customHeight="1" x14ac:dyDescent="0.25">
      <c r="A113" s="87" t="s">
        <v>96</v>
      </c>
      <c r="B113" s="87"/>
      <c r="C113" s="87"/>
      <c r="D113" s="87"/>
      <c r="E113" s="87"/>
      <c r="F113" s="87"/>
      <c r="G113" s="87"/>
      <c r="H113" s="87"/>
      <c r="I113" s="87"/>
    </row>
    <row r="114" spans="1:9" ht="14.25" customHeight="1" x14ac:dyDescent="0.25">
      <c r="A114" s="49"/>
      <c r="B114" s="49"/>
      <c r="C114" s="49"/>
      <c r="D114" s="49"/>
      <c r="E114" s="49"/>
      <c r="F114" s="49"/>
      <c r="G114" s="49"/>
      <c r="H114" s="49"/>
      <c r="I114" s="49"/>
    </row>
    <row r="115" spans="1:9" ht="14.25" customHeight="1" x14ac:dyDescent="0.3">
      <c r="A115" s="88" t="s">
        <v>13</v>
      </c>
      <c r="B115" s="88"/>
      <c r="C115" s="88"/>
      <c r="D115" s="88"/>
      <c r="E115" s="88"/>
      <c r="F115" s="88" t="s">
        <v>15</v>
      </c>
      <c r="G115" s="88"/>
      <c r="H115" s="2" t="s">
        <v>14</v>
      </c>
      <c r="I115" s="2" t="s">
        <v>0</v>
      </c>
    </row>
    <row r="116" spans="1:9" ht="14.25" customHeight="1" x14ac:dyDescent="0.25">
      <c r="A116" s="5" t="s">
        <v>97</v>
      </c>
      <c r="B116" s="5" t="s">
        <v>82</v>
      </c>
      <c r="C116" s="83" t="s">
        <v>98</v>
      </c>
      <c r="D116" s="84"/>
      <c r="E116" s="85"/>
      <c r="F116" s="86">
        <v>3.65</v>
      </c>
      <c r="G116" s="86"/>
      <c r="H116" s="26"/>
      <c r="I116" s="8">
        <f>F116*H116</f>
        <v>0</v>
      </c>
    </row>
    <row r="117" spans="1:9" ht="36.75" customHeight="1" x14ac:dyDescent="0.25">
      <c r="A117" s="87" t="s">
        <v>99</v>
      </c>
      <c r="B117" s="87"/>
      <c r="C117" s="87"/>
      <c r="D117" s="87"/>
      <c r="E117" s="87"/>
      <c r="F117" s="87"/>
      <c r="G117" s="87"/>
      <c r="H117" s="87"/>
      <c r="I117" s="87"/>
    </row>
    <row r="118" spans="1:9" ht="18.75" customHeight="1" x14ac:dyDescent="0.25">
      <c r="A118" s="49"/>
      <c r="B118" s="49"/>
      <c r="C118" s="49"/>
      <c r="D118" s="49"/>
      <c r="E118" s="49"/>
      <c r="F118" s="49"/>
      <c r="G118" s="49"/>
      <c r="H118" s="49"/>
      <c r="I118" s="49"/>
    </row>
    <row r="119" spans="1:9" ht="15.75" x14ac:dyDescent="0.3">
      <c r="A119" s="88" t="s">
        <v>13</v>
      </c>
      <c r="B119" s="88"/>
      <c r="C119" s="88"/>
      <c r="D119" s="88"/>
      <c r="E119" s="88"/>
      <c r="F119" s="88" t="s">
        <v>15</v>
      </c>
      <c r="G119" s="88"/>
      <c r="H119" s="2" t="s">
        <v>14</v>
      </c>
      <c r="I119" s="2" t="s">
        <v>0</v>
      </c>
    </row>
    <row r="120" spans="1:9" x14ac:dyDescent="0.25">
      <c r="A120" s="5" t="s">
        <v>100</v>
      </c>
      <c r="B120" s="5" t="s">
        <v>56</v>
      </c>
      <c r="C120" s="83" t="s">
        <v>101</v>
      </c>
      <c r="D120" s="84"/>
      <c r="E120" s="85"/>
      <c r="F120" s="86">
        <v>35</v>
      </c>
      <c r="G120" s="86"/>
      <c r="H120" s="26"/>
      <c r="I120" s="8">
        <f>F120*H120</f>
        <v>0</v>
      </c>
    </row>
    <row r="121" spans="1:9" ht="42" customHeight="1" x14ac:dyDescent="0.25">
      <c r="A121" s="90" t="s">
        <v>102</v>
      </c>
      <c r="B121" s="90"/>
      <c r="C121" s="90"/>
      <c r="D121" s="90"/>
      <c r="E121" s="90"/>
      <c r="F121" s="90"/>
      <c r="G121" s="90"/>
      <c r="H121" s="90"/>
      <c r="I121" s="90"/>
    </row>
    <row r="122" spans="1:9" ht="15" customHeight="1" x14ac:dyDescent="0.25">
      <c r="A122" s="45"/>
      <c r="B122" s="45"/>
      <c r="C122" s="45"/>
      <c r="D122" s="45"/>
      <c r="E122" s="45"/>
      <c r="F122" s="45"/>
      <c r="G122" s="45"/>
      <c r="H122" s="45"/>
      <c r="I122" s="45"/>
    </row>
    <row r="123" spans="1:9" ht="16.5" customHeight="1" x14ac:dyDescent="0.3">
      <c r="A123" s="88" t="s">
        <v>13</v>
      </c>
      <c r="B123" s="88"/>
      <c r="C123" s="88"/>
      <c r="D123" s="88"/>
      <c r="E123" s="88"/>
      <c r="F123" s="88" t="s">
        <v>15</v>
      </c>
      <c r="G123" s="88"/>
      <c r="H123" s="2" t="s">
        <v>14</v>
      </c>
      <c r="I123" s="2" t="s">
        <v>0</v>
      </c>
    </row>
    <row r="124" spans="1:9" x14ac:dyDescent="0.25">
      <c r="A124" s="5" t="s">
        <v>103</v>
      </c>
      <c r="B124" s="5" t="s">
        <v>104</v>
      </c>
      <c r="C124" s="83" t="s">
        <v>105</v>
      </c>
      <c r="D124" s="84"/>
      <c r="E124" s="85"/>
      <c r="F124" s="86">
        <v>1</v>
      </c>
      <c r="G124" s="86"/>
      <c r="H124" s="26"/>
      <c r="I124" s="8">
        <f>F124*H124</f>
        <v>0</v>
      </c>
    </row>
    <row r="125" spans="1:9" ht="28.5" customHeight="1" x14ac:dyDescent="0.25">
      <c r="A125" s="87" t="s">
        <v>106</v>
      </c>
      <c r="B125" s="87"/>
      <c r="C125" s="87"/>
      <c r="D125" s="87"/>
      <c r="E125" s="87"/>
      <c r="F125" s="87"/>
      <c r="G125" s="87"/>
      <c r="H125" s="87"/>
      <c r="I125" s="87"/>
    </row>
    <row r="126" spans="1:9" x14ac:dyDescent="0.25">
      <c r="A126" s="49"/>
      <c r="B126" s="49"/>
      <c r="C126" s="49"/>
      <c r="D126" s="49"/>
      <c r="E126" s="49"/>
      <c r="F126" s="49"/>
      <c r="G126" s="49"/>
      <c r="H126" s="49"/>
      <c r="I126" s="49"/>
    </row>
    <row r="127" spans="1:9" ht="15.75" x14ac:dyDescent="0.3">
      <c r="A127" s="88" t="s">
        <v>13</v>
      </c>
      <c r="B127" s="88"/>
      <c r="C127" s="88"/>
      <c r="D127" s="88"/>
      <c r="E127" s="88"/>
      <c r="F127" s="88" t="s">
        <v>15</v>
      </c>
      <c r="G127" s="88"/>
      <c r="H127" s="2" t="s">
        <v>14</v>
      </c>
      <c r="I127" s="2" t="s">
        <v>0</v>
      </c>
    </row>
    <row r="128" spans="1:9" ht="18" customHeight="1" x14ac:dyDescent="0.25">
      <c r="A128" s="5" t="s">
        <v>107</v>
      </c>
      <c r="B128" s="5" t="s">
        <v>104</v>
      </c>
      <c r="C128" s="83" t="s">
        <v>108</v>
      </c>
      <c r="D128" s="84"/>
      <c r="E128" s="85"/>
      <c r="F128" s="86">
        <v>1</v>
      </c>
      <c r="G128" s="86"/>
      <c r="H128" s="26"/>
      <c r="I128" s="8">
        <f>F128*H128</f>
        <v>0</v>
      </c>
    </row>
    <row r="129" spans="1:11" ht="53.25" customHeight="1" x14ac:dyDescent="0.25">
      <c r="A129" s="87" t="s">
        <v>109</v>
      </c>
      <c r="B129" s="87"/>
      <c r="C129" s="87"/>
      <c r="D129" s="87"/>
      <c r="E129" s="87"/>
      <c r="F129" s="87"/>
      <c r="G129" s="87"/>
      <c r="H129" s="87"/>
      <c r="I129" s="87"/>
    </row>
    <row r="131" spans="1:11" ht="15.75" x14ac:dyDescent="0.3">
      <c r="A131" s="88" t="s">
        <v>110</v>
      </c>
      <c r="B131" s="88"/>
      <c r="C131" s="89" t="s">
        <v>111</v>
      </c>
      <c r="D131" s="89"/>
      <c r="E131" s="89"/>
      <c r="I131" s="52">
        <f>I134+I138+I143+I147</f>
        <v>0</v>
      </c>
      <c r="K131" s="22"/>
    </row>
    <row r="132" spans="1:11" ht="16.5" x14ac:dyDescent="0.3">
      <c r="I132" s="51"/>
    </row>
    <row r="133" spans="1:11" ht="15" customHeight="1" x14ac:dyDescent="0.3">
      <c r="A133" s="88" t="s">
        <v>13</v>
      </c>
      <c r="B133" s="88"/>
      <c r="C133" s="88"/>
      <c r="D133" s="88"/>
      <c r="E133" s="88"/>
      <c r="F133" s="88" t="s">
        <v>15</v>
      </c>
      <c r="G133" s="88"/>
      <c r="H133" s="2" t="s">
        <v>14</v>
      </c>
      <c r="I133" s="2" t="s">
        <v>0</v>
      </c>
    </row>
    <row r="134" spans="1:11" ht="17.25" customHeight="1" x14ac:dyDescent="0.25">
      <c r="A134" s="5" t="s">
        <v>112</v>
      </c>
      <c r="B134" s="5" t="s">
        <v>113</v>
      </c>
      <c r="C134" s="83" t="s">
        <v>114</v>
      </c>
      <c r="D134" s="84"/>
      <c r="E134" s="85"/>
      <c r="F134" s="86">
        <v>4</v>
      </c>
      <c r="G134" s="86"/>
      <c r="H134" s="26"/>
      <c r="I134" s="8">
        <f>F134*H134</f>
        <v>0</v>
      </c>
    </row>
    <row r="135" spans="1:11" ht="31.5" customHeight="1" x14ac:dyDescent="0.25">
      <c r="A135" s="87" t="s">
        <v>115</v>
      </c>
      <c r="B135" s="87"/>
      <c r="C135" s="87"/>
      <c r="D135" s="87"/>
      <c r="E135" s="87"/>
      <c r="F135" s="87"/>
      <c r="G135" s="87"/>
      <c r="H135" s="87"/>
      <c r="I135" s="87"/>
    </row>
    <row r="136" spans="1:11" x14ac:dyDescent="0.25">
      <c r="A136" s="10"/>
    </row>
    <row r="137" spans="1:11" ht="15.75" x14ac:dyDescent="0.3">
      <c r="A137" s="88" t="s">
        <v>13</v>
      </c>
      <c r="B137" s="88"/>
      <c r="C137" s="88"/>
      <c r="D137" s="88"/>
      <c r="E137" s="88"/>
      <c r="F137" s="88" t="s">
        <v>15</v>
      </c>
      <c r="G137" s="88"/>
      <c r="H137" s="2" t="s">
        <v>14</v>
      </c>
      <c r="I137" s="2" t="s">
        <v>0</v>
      </c>
    </row>
    <row r="138" spans="1:11" x14ac:dyDescent="0.25">
      <c r="A138" s="5" t="s">
        <v>116</v>
      </c>
      <c r="B138" s="5" t="s">
        <v>56</v>
      </c>
      <c r="C138" s="83" t="s">
        <v>117</v>
      </c>
      <c r="D138" s="84"/>
      <c r="E138" s="85"/>
      <c r="F138" s="86">
        <v>14</v>
      </c>
      <c r="G138" s="86"/>
      <c r="H138" s="26"/>
      <c r="I138" s="8">
        <f>F138*H138</f>
        <v>0</v>
      </c>
    </row>
    <row r="139" spans="1:11" x14ac:dyDescent="0.25">
      <c r="A139" s="87" t="s">
        <v>118</v>
      </c>
      <c r="B139" s="87"/>
      <c r="C139" s="87"/>
      <c r="D139" s="87"/>
      <c r="E139" s="87"/>
      <c r="F139" s="87"/>
      <c r="G139" s="87"/>
      <c r="H139" s="87"/>
      <c r="I139" s="87"/>
    </row>
    <row r="140" spans="1:11" ht="13.5" customHeight="1" x14ac:dyDescent="0.25">
      <c r="A140" s="87"/>
      <c r="B140" s="87"/>
      <c r="C140" s="87"/>
      <c r="D140" s="87"/>
      <c r="E140" s="87"/>
      <c r="F140" s="87"/>
      <c r="G140" s="87"/>
      <c r="H140" s="87"/>
      <c r="I140" s="87"/>
    </row>
    <row r="142" spans="1:11" ht="15.75" x14ac:dyDescent="0.3">
      <c r="A142" s="88" t="s">
        <v>13</v>
      </c>
      <c r="B142" s="88"/>
      <c r="C142" s="88"/>
      <c r="D142" s="88"/>
      <c r="E142" s="88"/>
      <c r="F142" s="88" t="s">
        <v>15</v>
      </c>
      <c r="G142" s="88"/>
      <c r="H142" s="2" t="s">
        <v>14</v>
      </c>
      <c r="I142" s="2" t="s">
        <v>0</v>
      </c>
    </row>
    <row r="143" spans="1:11" x14ac:dyDescent="0.25">
      <c r="A143" s="5" t="s">
        <v>119</v>
      </c>
      <c r="B143" s="5" t="s">
        <v>113</v>
      </c>
      <c r="C143" s="83" t="s">
        <v>120</v>
      </c>
      <c r="D143" s="84"/>
      <c r="E143" s="85"/>
      <c r="F143" s="86">
        <v>3</v>
      </c>
      <c r="G143" s="86"/>
      <c r="H143" s="26"/>
      <c r="I143" s="8">
        <f>F143*H143</f>
        <v>0</v>
      </c>
    </row>
    <row r="144" spans="1:11" ht="34.5" customHeight="1" x14ac:dyDescent="0.25">
      <c r="A144" s="159" t="s">
        <v>121</v>
      </c>
      <c r="B144" s="159"/>
      <c r="C144" s="159"/>
      <c r="D144" s="159"/>
      <c r="E144" s="159"/>
      <c r="F144" s="159"/>
      <c r="G144" s="159"/>
      <c r="H144" s="159"/>
      <c r="I144" s="159"/>
    </row>
    <row r="145" spans="1:10" ht="16.5" customHeight="1" x14ac:dyDescent="0.25"/>
    <row r="146" spans="1:10" ht="15.75" x14ac:dyDescent="0.3">
      <c r="A146" s="160" t="s">
        <v>13</v>
      </c>
      <c r="B146" s="160"/>
      <c r="C146" s="160"/>
      <c r="D146" s="160"/>
      <c r="E146" s="160"/>
      <c r="F146" s="160" t="s">
        <v>15</v>
      </c>
      <c r="G146" s="160"/>
      <c r="H146" s="32" t="s">
        <v>14</v>
      </c>
      <c r="I146" s="31" t="s">
        <v>0</v>
      </c>
    </row>
    <row r="147" spans="1:10" x14ac:dyDescent="0.25">
      <c r="A147" s="5" t="s">
        <v>122</v>
      </c>
      <c r="B147" s="5" t="s">
        <v>104</v>
      </c>
      <c r="C147" s="83" t="s">
        <v>123</v>
      </c>
      <c r="D147" s="84"/>
      <c r="E147" s="85"/>
      <c r="F147" s="86">
        <v>1</v>
      </c>
      <c r="G147" s="86"/>
      <c r="H147" s="26"/>
      <c r="I147" s="30">
        <f>F147*H147</f>
        <v>0</v>
      </c>
    </row>
    <row r="148" spans="1:10" ht="45.75" customHeight="1" x14ac:dyDescent="0.25">
      <c r="A148" s="87" t="s">
        <v>126</v>
      </c>
      <c r="B148" s="87"/>
      <c r="C148" s="87"/>
      <c r="D148" s="87"/>
      <c r="E148" s="87"/>
      <c r="F148" s="87"/>
      <c r="G148" s="87"/>
      <c r="H148" s="87"/>
      <c r="I148" s="87"/>
    </row>
    <row r="149" spans="1:10" ht="18" customHeight="1" x14ac:dyDescent="0.25">
      <c r="A149" s="49"/>
      <c r="B149" s="49"/>
      <c r="C149" s="49"/>
      <c r="D149" s="49"/>
      <c r="E149" s="49"/>
      <c r="F149" s="49"/>
      <c r="G149" s="49"/>
      <c r="H149" s="49"/>
      <c r="I149" s="49"/>
    </row>
    <row r="150" spans="1:10" ht="18" customHeight="1" x14ac:dyDescent="0.3">
      <c r="A150" s="88" t="s">
        <v>124</v>
      </c>
      <c r="B150" s="88"/>
      <c r="C150" s="89" t="s">
        <v>125</v>
      </c>
      <c r="D150" s="89"/>
      <c r="E150" s="89"/>
      <c r="F150" s="49"/>
      <c r="G150" s="49"/>
      <c r="H150" s="49"/>
      <c r="I150" s="50">
        <f>SUM(I153)</f>
        <v>0</v>
      </c>
    </row>
    <row r="151" spans="1:10" ht="17.25" customHeight="1" x14ac:dyDescent="0.25">
      <c r="A151" s="7"/>
    </row>
    <row r="152" spans="1:10" ht="15.75" x14ac:dyDescent="0.3">
      <c r="A152" s="88" t="s">
        <v>13</v>
      </c>
      <c r="B152" s="88"/>
      <c r="C152" s="88"/>
      <c r="D152" s="88"/>
      <c r="E152" s="88"/>
      <c r="F152" s="88" t="s">
        <v>15</v>
      </c>
      <c r="G152" s="88"/>
      <c r="H152" s="2" t="s">
        <v>14</v>
      </c>
      <c r="I152" s="2" t="s">
        <v>0</v>
      </c>
    </row>
    <row r="153" spans="1:10" x14ac:dyDescent="0.25">
      <c r="A153" s="5" t="s">
        <v>127</v>
      </c>
      <c r="B153" s="5" t="s">
        <v>20</v>
      </c>
      <c r="C153" s="83" t="s">
        <v>128</v>
      </c>
      <c r="D153" s="84"/>
      <c r="E153" s="85"/>
      <c r="F153" s="86">
        <v>136.18</v>
      </c>
      <c r="G153" s="86"/>
      <c r="H153" s="26"/>
      <c r="I153" s="8">
        <f>F153*H153</f>
        <v>0</v>
      </c>
    </row>
    <row r="154" spans="1:10" ht="31.5" customHeight="1" x14ac:dyDescent="0.25">
      <c r="A154" s="162" t="s">
        <v>129</v>
      </c>
      <c r="B154" s="162"/>
      <c r="C154" s="162"/>
      <c r="D154" s="162"/>
      <c r="E154" s="162"/>
      <c r="F154" s="162"/>
      <c r="G154" s="162"/>
      <c r="H154" s="162"/>
      <c r="I154" s="162"/>
      <c r="J154" s="22"/>
    </row>
    <row r="156" spans="1:10" ht="15.75" x14ac:dyDescent="0.3">
      <c r="A156" s="88" t="s">
        <v>130</v>
      </c>
      <c r="B156" s="88"/>
      <c r="C156" s="89" t="s">
        <v>131</v>
      </c>
      <c r="D156" s="89"/>
      <c r="E156" s="89"/>
      <c r="I156" s="52">
        <f>SUM(I159+I163+I167+I171+I175+I179)</f>
        <v>0</v>
      </c>
    </row>
    <row r="158" spans="1:10" ht="15.75" x14ac:dyDescent="0.3">
      <c r="A158" s="88" t="s">
        <v>13</v>
      </c>
      <c r="B158" s="88"/>
      <c r="C158" s="88"/>
      <c r="D158" s="88"/>
      <c r="E158" s="88"/>
      <c r="F158" s="88" t="s">
        <v>15</v>
      </c>
      <c r="G158" s="88"/>
      <c r="H158" s="2" t="s">
        <v>14</v>
      </c>
      <c r="I158" s="2" t="s">
        <v>0</v>
      </c>
    </row>
    <row r="159" spans="1:10" ht="28.5" customHeight="1" x14ac:dyDescent="0.25">
      <c r="A159" s="5" t="s">
        <v>132</v>
      </c>
      <c r="B159" s="5" t="s">
        <v>20</v>
      </c>
      <c r="C159" s="83" t="s">
        <v>133</v>
      </c>
      <c r="D159" s="84"/>
      <c r="E159" s="85"/>
      <c r="F159" s="86">
        <v>46.06</v>
      </c>
      <c r="G159" s="86"/>
      <c r="H159" s="26"/>
      <c r="I159" s="8">
        <f>F159*H159</f>
        <v>0</v>
      </c>
    </row>
    <row r="160" spans="1:10" ht="54" customHeight="1" x14ac:dyDescent="0.25">
      <c r="A160" s="162" t="s">
        <v>134</v>
      </c>
      <c r="B160" s="162"/>
      <c r="C160" s="162"/>
      <c r="D160" s="162"/>
      <c r="E160" s="162"/>
      <c r="F160" s="162"/>
      <c r="G160" s="162"/>
      <c r="H160" s="162"/>
      <c r="I160" s="162"/>
    </row>
    <row r="162" spans="1:10" ht="15.75" customHeight="1" x14ac:dyDescent="0.3">
      <c r="A162" s="88" t="s">
        <v>13</v>
      </c>
      <c r="B162" s="88"/>
      <c r="C162" s="88"/>
      <c r="D162" s="88"/>
      <c r="E162" s="88"/>
      <c r="F162" s="88" t="s">
        <v>15</v>
      </c>
      <c r="G162" s="88"/>
      <c r="H162" s="2" t="s">
        <v>14</v>
      </c>
      <c r="I162" s="2" t="s">
        <v>0</v>
      </c>
    </row>
    <row r="163" spans="1:10" x14ac:dyDescent="0.25">
      <c r="A163" s="5" t="s">
        <v>135</v>
      </c>
      <c r="B163" s="5" t="s">
        <v>16</v>
      </c>
      <c r="C163" s="83" t="s">
        <v>136</v>
      </c>
      <c r="D163" s="84"/>
      <c r="E163" s="85"/>
      <c r="F163" s="86">
        <v>50.67</v>
      </c>
      <c r="G163" s="86"/>
      <c r="H163" s="26"/>
      <c r="I163" s="8">
        <f>F163*H163</f>
        <v>0</v>
      </c>
    </row>
    <row r="164" spans="1:10" ht="31.5" customHeight="1" x14ac:dyDescent="0.25">
      <c r="A164" s="161" t="s">
        <v>137</v>
      </c>
      <c r="B164" s="161"/>
      <c r="C164" s="161"/>
      <c r="D164" s="161"/>
      <c r="E164" s="161"/>
      <c r="F164" s="161"/>
      <c r="G164" s="161"/>
      <c r="H164" s="161"/>
      <c r="I164" s="161"/>
      <c r="J164" s="22"/>
    </row>
    <row r="166" spans="1:10" ht="15.75" x14ac:dyDescent="0.3">
      <c r="A166" s="88" t="s">
        <v>13</v>
      </c>
      <c r="B166" s="88"/>
      <c r="C166" s="88"/>
      <c r="D166" s="88"/>
      <c r="E166" s="88"/>
      <c r="F166" s="88" t="s">
        <v>15</v>
      </c>
      <c r="G166" s="88"/>
      <c r="H166" s="2" t="s">
        <v>14</v>
      </c>
      <c r="I166" s="2" t="s">
        <v>0</v>
      </c>
    </row>
    <row r="167" spans="1:10" x14ac:dyDescent="0.25">
      <c r="A167" s="5" t="s">
        <v>138</v>
      </c>
      <c r="B167" s="5" t="s">
        <v>113</v>
      </c>
      <c r="C167" s="83" t="s">
        <v>139</v>
      </c>
      <c r="D167" s="84"/>
      <c r="E167" s="85"/>
      <c r="F167" s="86">
        <v>4</v>
      </c>
      <c r="G167" s="86"/>
      <c r="H167" s="26"/>
      <c r="I167" s="8">
        <f>F167*H167</f>
        <v>0</v>
      </c>
    </row>
    <row r="168" spans="1:10" ht="43.5" customHeight="1" x14ac:dyDescent="0.25">
      <c r="A168" s="163" t="s">
        <v>140</v>
      </c>
      <c r="B168" s="163"/>
      <c r="C168" s="163"/>
      <c r="D168" s="163"/>
      <c r="E168" s="163"/>
      <c r="F168" s="163"/>
      <c r="G168" s="163"/>
      <c r="H168" s="163"/>
      <c r="I168" s="163"/>
    </row>
    <row r="170" spans="1:10" ht="15.75" x14ac:dyDescent="0.3">
      <c r="A170" s="88" t="s">
        <v>13</v>
      </c>
      <c r="B170" s="88"/>
      <c r="C170" s="88"/>
      <c r="D170" s="88"/>
      <c r="E170" s="88"/>
      <c r="F170" s="88" t="s">
        <v>15</v>
      </c>
      <c r="G170" s="88"/>
      <c r="H170" s="2" t="s">
        <v>14</v>
      </c>
      <c r="I170" s="2" t="s">
        <v>0</v>
      </c>
    </row>
    <row r="171" spans="1:10" x14ac:dyDescent="0.25">
      <c r="A171" s="5" t="s">
        <v>141</v>
      </c>
      <c r="B171" s="5" t="s">
        <v>113</v>
      </c>
      <c r="C171" s="83" t="s">
        <v>142</v>
      </c>
      <c r="D171" s="84"/>
      <c r="E171" s="85"/>
      <c r="F171" s="86">
        <v>4</v>
      </c>
      <c r="G171" s="86"/>
      <c r="H171" s="26"/>
      <c r="I171" s="8">
        <f>F171*H171</f>
        <v>0</v>
      </c>
    </row>
    <row r="172" spans="1:10" ht="81.75" customHeight="1" x14ac:dyDescent="0.25">
      <c r="A172" s="157" t="s">
        <v>143</v>
      </c>
      <c r="B172" s="157"/>
      <c r="C172" s="157"/>
      <c r="D172" s="157"/>
      <c r="E172" s="157"/>
      <c r="F172" s="157"/>
      <c r="G172" s="157"/>
      <c r="H172" s="157"/>
      <c r="I172" s="157"/>
    </row>
    <row r="174" spans="1:10" ht="15.75" x14ac:dyDescent="0.3">
      <c r="A174" s="88" t="s">
        <v>13</v>
      </c>
      <c r="B174" s="88"/>
      <c r="C174" s="88"/>
      <c r="D174" s="88"/>
      <c r="E174" s="88"/>
      <c r="F174" s="88" t="s">
        <v>15</v>
      </c>
      <c r="G174" s="88"/>
      <c r="H174" s="2" t="s">
        <v>14</v>
      </c>
      <c r="I174" s="2" t="s">
        <v>0</v>
      </c>
    </row>
    <row r="175" spans="1:10" x14ac:dyDescent="0.25">
      <c r="A175" s="5" t="s">
        <v>144</v>
      </c>
      <c r="B175" s="5" t="s">
        <v>145</v>
      </c>
      <c r="C175" s="83" t="s">
        <v>146</v>
      </c>
      <c r="D175" s="84"/>
      <c r="E175" s="85"/>
      <c r="F175" s="86">
        <v>2141.73</v>
      </c>
      <c r="G175" s="86"/>
      <c r="H175" s="26"/>
      <c r="I175" s="8">
        <f>F175*H175</f>
        <v>0</v>
      </c>
    </row>
    <row r="176" spans="1:10" ht="41.25" customHeight="1" x14ac:dyDescent="0.25">
      <c r="A176" s="87" t="s">
        <v>147</v>
      </c>
      <c r="B176" s="87"/>
      <c r="C176" s="87"/>
      <c r="D176" s="87"/>
      <c r="E176" s="87"/>
      <c r="F176" s="87"/>
      <c r="G176" s="87"/>
      <c r="H176" s="87"/>
      <c r="I176" s="87"/>
    </row>
    <row r="178" spans="1:9" ht="15.75" x14ac:dyDescent="0.3">
      <c r="A178" s="88" t="s">
        <v>13</v>
      </c>
      <c r="B178" s="88"/>
      <c r="C178" s="88"/>
      <c r="D178" s="88"/>
      <c r="E178" s="88"/>
      <c r="F178" s="88" t="s">
        <v>15</v>
      </c>
      <c r="G178" s="88"/>
      <c r="H178" s="2" t="s">
        <v>14</v>
      </c>
      <c r="I178" s="2" t="s">
        <v>0</v>
      </c>
    </row>
    <row r="179" spans="1:9" x14ac:dyDescent="0.25">
      <c r="A179" s="5" t="s">
        <v>148</v>
      </c>
      <c r="B179" s="5" t="s">
        <v>20</v>
      </c>
      <c r="C179" s="83" t="s">
        <v>149</v>
      </c>
      <c r="D179" s="84"/>
      <c r="E179" s="85"/>
      <c r="F179" s="86">
        <v>106.25</v>
      </c>
      <c r="G179" s="86"/>
      <c r="H179" s="26"/>
      <c r="I179" s="8">
        <f>F179*H179</f>
        <v>0</v>
      </c>
    </row>
    <row r="180" spans="1:9" x14ac:dyDescent="0.25">
      <c r="A180" s="87" t="s">
        <v>150</v>
      </c>
      <c r="B180" s="87"/>
      <c r="C180" s="87"/>
      <c r="D180" s="87"/>
      <c r="E180" s="87"/>
      <c r="F180" s="87"/>
      <c r="G180" s="87"/>
      <c r="H180" s="87"/>
      <c r="I180" s="87"/>
    </row>
    <row r="181" spans="1:9" x14ac:dyDescent="0.25">
      <c r="A181" s="87"/>
      <c r="B181" s="87"/>
      <c r="C181" s="87"/>
      <c r="D181" s="87"/>
      <c r="E181" s="87"/>
      <c r="F181" s="87"/>
      <c r="G181" s="87"/>
      <c r="H181" s="87"/>
      <c r="I181" s="87"/>
    </row>
    <row r="182" spans="1:9" x14ac:dyDescent="0.25">
      <c r="A182" s="49"/>
      <c r="B182" s="49"/>
      <c r="C182" s="49"/>
      <c r="D182" s="49"/>
      <c r="E182" s="49"/>
      <c r="F182" s="49"/>
      <c r="G182" s="49"/>
      <c r="H182" s="49"/>
      <c r="I182" s="49"/>
    </row>
    <row r="183" spans="1:9" ht="15.75" x14ac:dyDescent="0.3">
      <c r="A183" s="88" t="s">
        <v>151</v>
      </c>
      <c r="B183" s="88"/>
      <c r="C183" s="89" t="s">
        <v>152</v>
      </c>
      <c r="D183" s="89"/>
      <c r="E183" s="89"/>
      <c r="F183" s="49"/>
      <c r="G183" s="49"/>
      <c r="H183" s="49"/>
      <c r="I183" s="50">
        <f>SUM(I186+I191+I195+I201+I205+I209+I213+I217)</f>
        <v>0</v>
      </c>
    </row>
    <row r="185" spans="1:9" ht="15.75" x14ac:dyDescent="0.3">
      <c r="A185" s="88" t="s">
        <v>13</v>
      </c>
      <c r="B185" s="88"/>
      <c r="C185" s="88"/>
      <c r="D185" s="88"/>
      <c r="E185" s="88"/>
      <c r="F185" s="88" t="s">
        <v>15</v>
      </c>
      <c r="G185" s="88"/>
      <c r="H185" s="2" t="s">
        <v>14</v>
      </c>
      <c r="I185" s="2" t="s">
        <v>0</v>
      </c>
    </row>
    <row r="186" spans="1:9" ht="15" customHeight="1" x14ac:dyDescent="0.25">
      <c r="A186" s="5" t="s">
        <v>153</v>
      </c>
      <c r="B186" s="5" t="s">
        <v>20</v>
      </c>
      <c r="C186" s="83" t="s">
        <v>154</v>
      </c>
      <c r="D186" s="84"/>
      <c r="E186" s="85"/>
      <c r="F186" s="86">
        <v>22.45</v>
      </c>
      <c r="G186" s="86"/>
      <c r="H186" s="26"/>
      <c r="I186" s="8">
        <f>F186*H186</f>
        <v>0</v>
      </c>
    </row>
    <row r="187" spans="1:9" ht="31.5" customHeight="1" x14ac:dyDescent="0.25">
      <c r="A187" s="87" t="s">
        <v>155</v>
      </c>
      <c r="B187" s="87"/>
      <c r="C187" s="87"/>
      <c r="D187" s="87"/>
      <c r="E187" s="87"/>
      <c r="F187" s="87"/>
      <c r="G187" s="87"/>
      <c r="H187" s="87"/>
      <c r="I187" s="87"/>
    </row>
    <row r="188" spans="1:9" x14ac:dyDescent="0.25">
      <c r="A188" s="87"/>
      <c r="B188" s="87"/>
      <c r="C188" s="87"/>
      <c r="D188" s="87"/>
      <c r="E188" s="87"/>
      <c r="F188" s="87"/>
      <c r="G188" s="87"/>
      <c r="H188" s="87"/>
      <c r="I188" s="87"/>
    </row>
    <row r="190" spans="1:9" ht="15" customHeight="1" x14ac:dyDescent="0.3">
      <c r="A190" s="88" t="s">
        <v>13</v>
      </c>
      <c r="B190" s="88"/>
      <c r="C190" s="88"/>
      <c r="D190" s="88"/>
      <c r="E190" s="88"/>
      <c r="F190" s="88" t="s">
        <v>15</v>
      </c>
      <c r="G190" s="88"/>
      <c r="H190" s="2" t="s">
        <v>14</v>
      </c>
      <c r="I190" s="2" t="s">
        <v>0</v>
      </c>
    </row>
    <row r="191" spans="1:9" ht="32.25" customHeight="1" x14ac:dyDescent="0.25">
      <c r="A191" s="5" t="s">
        <v>156</v>
      </c>
      <c r="B191" s="5" t="s">
        <v>20</v>
      </c>
      <c r="C191" s="83" t="s">
        <v>157</v>
      </c>
      <c r="D191" s="84"/>
      <c r="E191" s="85"/>
      <c r="F191" s="86">
        <v>8.16</v>
      </c>
      <c r="G191" s="86"/>
      <c r="H191" s="26"/>
      <c r="I191" s="8">
        <f>F191*H191</f>
        <v>0</v>
      </c>
    </row>
    <row r="192" spans="1:9" ht="37.5" customHeight="1" x14ac:dyDescent="0.25">
      <c r="A192" s="87" t="s">
        <v>158</v>
      </c>
      <c r="B192" s="87"/>
      <c r="C192" s="87"/>
      <c r="D192" s="87"/>
      <c r="E192" s="87"/>
      <c r="F192" s="87"/>
      <c r="G192" s="87"/>
      <c r="H192" s="87"/>
      <c r="I192" s="87"/>
    </row>
    <row r="193" spans="1:9" x14ac:dyDescent="0.25">
      <c r="A193" s="7"/>
    </row>
    <row r="194" spans="1:9" ht="15.75" x14ac:dyDescent="0.3">
      <c r="A194" s="88" t="s">
        <v>13</v>
      </c>
      <c r="B194" s="88"/>
      <c r="C194" s="88"/>
      <c r="D194" s="88"/>
      <c r="E194" s="88"/>
      <c r="F194" s="88" t="s">
        <v>15</v>
      </c>
      <c r="G194" s="88"/>
      <c r="H194" s="2" t="s">
        <v>14</v>
      </c>
      <c r="I194" s="2" t="s">
        <v>0</v>
      </c>
    </row>
    <row r="195" spans="1:9" ht="30" customHeight="1" x14ac:dyDescent="0.25">
      <c r="A195" s="5" t="s">
        <v>159</v>
      </c>
      <c r="B195" s="5" t="s">
        <v>20</v>
      </c>
      <c r="C195" s="83" t="s">
        <v>160</v>
      </c>
      <c r="D195" s="84"/>
      <c r="E195" s="85"/>
      <c r="F195" s="86">
        <v>7</v>
      </c>
      <c r="G195" s="86"/>
      <c r="H195" s="26"/>
      <c r="I195" s="8">
        <f>F195*H195</f>
        <v>0</v>
      </c>
    </row>
    <row r="196" spans="1:9" ht="42" customHeight="1" x14ac:dyDescent="0.25">
      <c r="A196" s="87" t="s">
        <v>161</v>
      </c>
      <c r="B196" s="164"/>
      <c r="C196" s="164"/>
      <c r="D196" s="164"/>
      <c r="E196" s="164"/>
      <c r="F196" s="164"/>
      <c r="G196" s="164"/>
      <c r="H196" s="164"/>
      <c r="I196" s="164"/>
    </row>
    <row r="197" spans="1:9" hidden="1" x14ac:dyDescent="0.25">
      <c r="A197" s="164"/>
      <c r="B197" s="164"/>
      <c r="C197" s="164"/>
      <c r="D197" s="164"/>
      <c r="E197" s="164"/>
      <c r="F197" s="164"/>
      <c r="G197" s="164"/>
      <c r="H197" s="164"/>
      <c r="I197" s="164"/>
    </row>
    <row r="198" spans="1:9" hidden="1" x14ac:dyDescent="0.25">
      <c r="A198" s="164"/>
      <c r="B198" s="164"/>
      <c r="C198" s="164"/>
      <c r="D198" s="164"/>
      <c r="E198" s="164"/>
      <c r="F198" s="164"/>
      <c r="G198" s="164"/>
      <c r="H198" s="164"/>
      <c r="I198" s="164"/>
    </row>
    <row r="200" spans="1:9" ht="15.75" x14ac:dyDescent="0.3">
      <c r="A200" s="88" t="s">
        <v>13</v>
      </c>
      <c r="B200" s="88"/>
      <c r="C200" s="88"/>
      <c r="D200" s="88"/>
      <c r="E200" s="88"/>
      <c r="F200" s="88" t="s">
        <v>15</v>
      </c>
      <c r="G200" s="88"/>
      <c r="H200" s="2" t="s">
        <v>14</v>
      </c>
      <c r="I200" s="2" t="s">
        <v>0</v>
      </c>
    </row>
    <row r="201" spans="1:9" x14ac:dyDescent="0.25">
      <c r="A201" s="5" t="s">
        <v>162</v>
      </c>
      <c r="B201" s="5" t="s">
        <v>20</v>
      </c>
      <c r="C201" s="83" t="s">
        <v>163</v>
      </c>
      <c r="D201" s="84"/>
      <c r="E201" s="85"/>
      <c r="F201" s="86">
        <v>19</v>
      </c>
      <c r="G201" s="86"/>
      <c r="H201" s="26"/>
      <c r="I201" s="8">
        <f>F201*H201</f>
        <v>0</v>
      </c>
    </row>
    <row r="202" spans="1:9" ht="33.75" customHeight="1" x14ac:dyDescent="0.25">
      <c r="A202" s="87" t="s">
        <v>164</v>
      </c>
      <c r="B202" s="87"/>
      <c r="C202" s="87"/>
      <c r="D202" s="87"/>
      <c r="E202" s="87"/>
      <c r="F202" s="87"/>
      <c r="G202" s="87"/>
      <c r="H202" s="87"/>
      <c r="I202" s="87"/>
    </row>
    <row r="203" spans="1:9" ht="16.5" customHeight="1" x14ac:dyDescent="0.25"/>
    <row r="204" spans="1:9" ht="15.75" x14ac:dyDescent="0.3">
      <c r="A204" s="88" t="s">
        <v>13</v>
      </c>
      <c r="B204" s="88"/>
      <c r="C204" s="88"/>
      <c r="D204" s="88"/>
      <c r="E204" s="88"/>
      <c r="F204" s="88" t="s">
        <v>15</v>
      </c>
      <c r="G204" s="88"/>
      <c r="H204" s="2" t="s">
        <v>14</v>
      </c>
      <c r="I204" s="2" t="s">
        <v>0</v>
      </c>
    </row>
    <row r="205" spans="1:9" x14ac:dyDescent="0.25">
      <c r="A205" s="5" t="s">
        <v>167</v>
      </c>
      <c r="B205" s="5" t="s">
        <v>16</v>
      </c>
      <c r="C205" s="83" t="s">
        <v>165</v>
      </c>
      <c r="D205" s="84"/>
      <c r="E205" s="85"/>
      <c r="F205" s="86">
        <v>5</v>
      </c>
      <c r="G205" s="86"/>
      <c r="H205" s="26"/>
      <c r="I205" s="8">
        <f>F205*H205</f>
        <v>0</v>
      </c>
    </row>
    <row r="206" spans="1:9" ht="46.5" customHeight="1" x14ac:dyDescent="0.25">
      <c r="A206" s="96" t="s">
        <v>166</v>
      </c>
      <c r="B206" s="97"/>
      <c r="C206" s="97"/>
      <c r="D206" s="97"/>
      <c r="E206" s="97"/>
      <c r="F206" s="97"/>
      <c r="G206" s="97"/>
      <c r="H206" s="97"/>
      <c r="I206" s="98"/>
    </row>
    <row r="208" spans="1:9" ht="15.75" x14ac:dyDescent="0.3">
      <c r="A208" s="88" t="s">
        <v>13</v>
      </c>
      <c r="B208" s="88"/>
      <c r="C208" s="88"/>
      <c r="D208" s="88"/>
      <c r="E208" s="88"/>
      <c r="F208" s="88" t="s">
        <v>15</v>
      </c>
      <c r="G208" s="88"/>
      <c r="H208" s="2" t="s">
        <v>14</v>
      </c>
      <c r="I208" s="2" t="s">
        <v>0</v>
      </c>
    </row>
    <row r="209" spans="1:9" ht="21" customHeight="1" x14ac:dyDescent="0.25">
      <c r="A209" s="5" t="s">
        <v>168</v>
      </c>
      <c r="B209" s="5" t="s">
        <v>20</v>
      </c>
      <c r="C209" s="83" t="s">
        <v>169</v>
      </c>
      <c r="D209" s="84"/>
      <c r="E209" s="85"/>
      <c r="F209" s="86">
        <v>26.35</v>
      </c>
      <c r="G209" s="86"/>
      <c r="H209" s="26"/>
      <c r="I209" s="8">
        <f>F209*H209</f>
        <v>0</v>
      </c>
    </row>
    <row r="210" spans="1:9" ht="73.5" customHeight="1" x14ac:dyDescent="0.25">
      <c r="A210" s="96" t="s">
        <v>170</v>
      </c>
      <c r="B210" s="97"/>
      <c r="C210" s="97"/>
      <c r="D210" s="97"/>
      <c r="E210" s="97"/>
      <c r="F210" s="97"/>
      <c r="G210" s="97"/>
      <c r="H210" s="97"/>
      <c r="I210" s="98"/>
    </row>
    <row r="212" spans="1:9" ht="15.75" x14ac:dyDescent="0.3">
      <c r="A212" s="88" t="s">
        <v>13</v>
      </c>
      <c r="B212" s="88"/>
      <c r="C212" s="88"/>
      <c r="D212" s="88"/>
      <c r="E212" s="88"/>
      <c r="F212" s="88" t="s">
        <v>15</v>
      </c>
      <c r="G212" s="88"/>
      <c r="H212" s="2" t="s">
        <v>14</v>
      </c>
      <c r="I212" s="2" t="s">
        <v>0</v>
      </c>
    </row>
    <row r="213" spans="1:9" x14ac:dyDescent="0.25">
      <c r="A213" s="5" t="s">
        <v>171</v>
      </c>
      <c r="B213" s="5" t="s">
        <v>20</v>
      </c>
      <c r="C213" s="83" t="s">
        <v>172</v>
      </c>
      <c r="D213" s="84"/>
      <c r="E213" s="85"/>
      <c r="F213" s="86">
        <v>13.06</v>
      </c>
      <c r="G213" s="86"/>
      <c r="H213" s="26"/>
      <c r="I213" s="8">
        <f>F213*H213</f>
        <v>0</v>
      </c>
    </row>
    <row r="214" spans="1:9" ht="54" customHeight="1" x14ac:dyDescent="0.25">
      <c r="A214" s="71" t="s">
        <v>173</v>
      </c>
      <c r="B214" s="112"/>
      <c r="C214" s="112"/>
      <c r="D214" s="112"/>
      <c r="E214" s="112"/>
      <c r="F214" s="112"/>
      <c r="G214" s="112"/>
      <c r="H214" s="112"/>
      <c r="I214" s="113"/>
    </row>
    <row r="216" spans="1:9" ht="15.75" x14ac:dyDescent="0.3">
      <c r="A216" s="88" t="s">
        <v>13</v>
      </c>
      <c r="B216" s="88"/>
      <c r="C216" s="88"/>
      <c r="D216" s="88"/>
      <c r="E216" s="88"/>
      <c r="F216" s="88" t="s">
        <v>15</v>
      </c>
      <c r="G216" s="88"/>
      <c r="H216" s="2" t="s">
        <v>14</v>
      </c>
      <c r="I216" s="2" t="s">
        <v>0</v>
      </c>
    </row>
    <row r="217" spans="1:9" x14ac:dyDescent="0.25">
      <c r="A217" s="5" t="s">
        <v>174</v>
      </c>
      <c r="B217" s="5" t="s">
        <v>56</v>
      </c>
      <c r="C217" s="83" t="s">
        <v>175</v>
      </c>
      <c r="D217" s="84"/>
      <c r="E217" s="85"/>
      <c r="F217" s="86">
        <v>19</v>
      </c>
      <c r="G217" s="86"/>
      <c r="H217" s="26"/>
      <c r="I217" s="8">
        <f>F217*H217</f>
        <v>0</v>
      </c>
    </row>
    <row r="218" spans="1:9" ht="40.5" customHeight="1" x14ac:dyDescent="0.25">
      <c r="A218" s="71" t="s">
        <v>176</v>
      </c>
      <c r="B218" s="112"/>
      <c r="C218" s="112"/>
      <c r="D218" s="112"/>
      <c r="E218" s="112"/>
      <c r="F218" s="112"/>
      <c r="G218" s="112"/>
      <c r="H218" s="112"/>
      <c r="I218" s="113"/>
    </row>
    <row r="219" spans="1:9" ht="24" customHeight="1" x14ac:dyDescent="0.25">
      <c r="A219" s="54"/>
      <c r="B219" s="54"/>
      <c r="C219" s="54"/>
      <c r="D219" s="54"/>
      <c r="E219" s="54"/>
      <c r="F219" s="54"/>
      <c r="G219" s="54"/>
      <c r="H219" s="54"/>
      <c r="I219" s="54"/>
    </row>
    <row r="220" spans="1:9" ht="17.25" customHeight="1" x14ac:dyDescent="0.3">
      <c r="A220" s="88" t="s">
        <v>177</v>
      </c>
      <c r="B220" s="88"/>
      <c r="C220" s="89" t="s">
        <v>178</v>
      </c>
      <c r="D220" s="89"/>
      <c r="E220" s="89"/>
      <c r="F220" s="54"/>
      <c r="G220" s="54"/>
      <c r="H220" s="54"/>
      <c r="I220" s="55">
        <f>SUM(I223+I227+I231)</f>
        <v>0</v>
      </c>
    </row>
    <row r="222" spans="1:9" ht="19.5" customHeight="1" x14ac:dyDescent="0.3">
      <c r="A222" s="88" t="s">
        <v>13</v>
      </c>
      <c r="B222" s="88"/>
      <c r="C222" s="88"/>
      <c r="D222" s="88"/>
      <c r="E222" s="88"/>
      <c r="F222" s="88" t="s">
        <v>15</v>
      </c>
      <c r="G222" s="88"/>
      <c r="H222" s="2" t="s">
        <v>14</v>
      </c>
      <c r="I222" s="2" t="s">
        <v>0</v>
      </c>
    </row>
    <row r="223" spans="1:9" x14ac:dyDescent="0.25">
      <c r="A223" s="5" t="s">
        <v>179</v>
      </c>
      <c r="B223" s="5" t="s">
        <v>20</v>
      </c>
      <c r="C223" s="83" t="s">
        <v>180</v>
      </c>
      <c r="D223" s="84"/>
      <c r="E223" s="85"/>
      <c r="F223" s="86">
        <v>237.49</v>
      </c>
      <c r="G223" s="86"/>
      <c r="H223" s="26"/>
      <c r="I223" s="8">
        <f>F223*H223</f>
        <v>0</v>
      </c>
    </row>
    <row r="224" spans="1:9" ht="32.25" customHeight="1" x14ac:dyDescent="0.25">
      <c r="A224" s="99" t="s">
        <v>181</v>
      </c>
      <c r="B224" s="100"/>
      <c r="C224" s="100"/>
      <c r="D224" s="100"/>
      <c r="E224" s="100"/>
      <c r="F224" s="100"/>
      <c r="G224" s="100"/>
      <c r="H224" s="100"/>
      <c r="I224" s="101"/>
    </row>
    <row r="226" spans="1:9" ht="15.75" x14ac:dyDescent="0.3">
      <c r="A226" s="88" t="s">
        <v>13</v>
      </c>
      <c r="B226" s="88"/>
      <c r="C226" s="88"/>
      <c r="D226" s="88"/>
      <c r="E226" s="88"/>
      <c r="F226" s="88" t="s">
        <v>15</v>
      </c>
      <c r="G226" s="88"/>
      <c r="H226" s="2" t="s">
        <v>14</v>
      </c>
      <c r="I226" s="2" t="s">
        <v>0</v>
      </c>
    </row>
    <row r="227" spans="1:9" x14ac:dyDescent="0.25">
      <c r="A227" s="5" t="s">
        <v>185</v>
      </c>
      <c r="B227" s="5" t="s">
        <v>56</v>
      </c>
      <c r="C227" s="83" t="s">
        <v>183</v>
      </c>
      <c r="D227" s="84"/>
      <c r="E227" s="85"/>
      <c r="F227" s="86">
        <v>30.7</v>
      </c>
      <c r="G227" s="86"/>
      <c r="H227" s="26"/>
      <c r="I227" s="8">
        <f>F227*H227</f>
        <v>0</v>
      </c>
    </row>
    <row r="228" spans="1:9" ht="33" customHeight="1" x14ac:dyDescent="0.25">
      <c r="A228" s="71" t="s">
        <v>184</v>
      </c>
      <c r="B228" s="112"/>
      <c r="C228" s="112"/>
      <c r="D228" s="112"/>
      <c r="E228" s="112"/>
      <c r="F228" s="112"/>
      <c r="G228" s="112"/>
      <c r="H228" s="112"/>
      <c r="I228" s="113"/>
    </row>
    <row r="230" spans="1:9" ht="15.75" x14ac:dyDescent="0.3">
      <c r="A230" s="88" t="s">
        <v>13</v>
      </c>
      <c r="B230" s="88"/>
      <c r="C230" s="88"/>
      <c r="D230" s="88"/>
      <c r="E230" s="88"/>
      <c r="F230" s="88" t="s">
        <v>15</v>
      </c>
      <c r="G230" s="88"/>
      <c r="H230" s="2" t="s">
        <v>14</v>
      </c>
      <c r="I230" s="2" t="s">
        <v>0</v>
      </c>
    </row>
    <row r="231" spans="1:9" x14ac:dyDescent="0.25">
      <c r="A231" s="5" t="s">
        <v>182</v>
      </c>
      <c r="B231" s="5" t="s">
        <v>18</v>
      </c>
      <c r="C231" s="83" t="s">
        <v>186</v>
      </c>
      <c r="D231" s="84"/>
      <c r="E231" s="85"/>
      <c r="F231" s="86">
        <v>2</v>
      </c>
      <c r="G231" s="86"/>
      <c r="H231" s="26"/>
      <c r="I231" s="8">
        <f>F231*H231</f>
        <v>0</v>
      </c>
    </row>
    <row r="232" spans="1:9" ht="29.25" customHeight="1" x14ac:dyDescent="0.25">
      <c r="A232" s="71" t="s">
        <v>187</v>
      </c>
      <c r="B232" s="112"/>
      <c r="C232" s="112"/>
      <c r="D232" s="112"/>
      <c r="E232" s="112"/>
      <c r="F232" s="112"/>
      <c r="G232" s="112"/>
      <c r="H232" s="112"/>
      <c r="I232" s="113"/>
    </row>
    <row r="233" spans="1:9" ht="29.25" customHeight="1" x14ac:dyDescent="0.25">
      <c r="A233" s="54"/>
      <c r="B233" s="54"/>
      <c r="C233" s="54"/>
      <c r="D233" s="54"/>
      <c r="E233" s="54"/>
      <c r="F233" s="54"/>
      <c r="G233" s="54"/>
      <c r="H233" s="54"/>
      <c r="I233" s="54"/>
    </row>
    <row r="234" spans="1:9" ht="15" customHeight="1" x14ac:dyDescent="0.3">
      <c r="A234" s="88" t="s">
        <v>188</v>
      </c>
      <c r="B234" s="88"/>
      <c r="C234" s="89" t="s">
        <v>189</v>
      </c>
      <c r="D234" s="89"/>
      <c r="E234" s="89"/>
      <c r="F234" s="54"/>
      <c r="G234" s="54"/>
      <c r="H234" s="54"/>
      <c r="I234" s="55">
        <f>SUM(I237+I241+I245)</f>
        <v>0</v>
      </c>
    </row>
    <row r="236" spans="1:9" ht="15.75" x14ac:dyDescent="0.3">
      <c r="A236" s="88" t="s">
        <v>13</v>
      </c>
      <c r="B236" s="88"/>
      <c r="C236" s="88"/>
      <c r="D236" s="88"/>
      <c r="E236" s="88"/>
      <c r="F236" s="88" t="s">
        <v>15</v>
      </c>
      <c r="G236" s="88"/>
      <c r="H236" s="2" t="s">
        <v>14</v>
      </c>
      <c r="I236" s="2" t="s">
        <v>0</v>
      </c>
    </row>
    <row r="237" spans="1:9" x14ac:dyDescent="0.25">
      <c r="A237" s="5" t="s">
        <v>190</v>
      </c>
      <c r="B237" s="5" t="s">
        <v>56</v>
      </c>
      <c r="C237" s="83" t="s">
        <v>191</v>
      </c>
      <c r="D237" s="84"/>
      <c r="E237" s="85"/>
      <c r="F237" s="86">
        <v>15.5</v>
      </c>
      <c r="G237" s="86"/>
      <c r="H237" s="26"/>
      <c r="I237" s="8">
        <f>F237*H237</f>
        <v>0</v>
      </c>
    </row>
    <row r="238" spans="1:9" ht="57.75" customHeight="1" x14ac:dyDescent="0.25">
      <c r="A238" s="71" t="s">
        <v>192</v>
      </c>
      <c r="B238" s="112"/>
      <c r="C238" s="112"/>
      <c r="D238" s="112"/>
      <c r="E238" s="112"/>
      <c r="F238" s="112"/>
      <c r="G238" s="112"/>
      <c r="H238" s="112"/>
      <c r="I238" s="113"/>
    </row>
    <row r="240" spans="1:9" ht="15.75" x14ac:dyDescent="0.3">
      <c r="A240" s="88" t="s">
        <v>13</v>
      </c>
      <c r="B240" s="88"/>
      <c r="C240" s="88"/>
      <c r="D240" s="88"/>
      <c r="E240" s="88"/>
      <c r="F240" s="88" t="s">
        <v>15</v>
      </c>
      <c r="G240" s="88"/>
      <c r="H240" s="2" t="s">
        <v>14</v>
      </c>
      <c r="I240" s="2" t="s">
        <v>0</v>
      </c>
    </row>
    <row r="241" spans="1:9" x14ac:dyDescent="0.25">
      <c r="A241" s="5" t="s">
        <v>193</v>
      </c>
      <c r="B241" s="5" t="s">
        <v>56</v>
      </c>
      <c r="C241" s="83" t="s">
        <v>194</v>
      </c>
      <c r="D241" s="84"/>
      <c r="E241" s="85"/>
      <c r="F241" s="86">
        <v>3.5</v>
      </c>
      <c r="G241" s="86"/>
      <c r="H241" s="26"/>
      <c r="I241" s="8">
        <f>F241*H241</f>
        <v>0</v>
      </c>
    </row>
    <row r="242" spans="1:9" ht="47.25" customHeight="1" x14ac:dyDescent="0.25">
      <c r="A242" s="71" t="s">
        <v>195</v>
      </c>
      <c r="B242" s="112"/>
      <c r="C242" s="112"/>
      <c r="D242" s="112"/>
      <c r="E242" s="112"/>
      <c r="F242" s="112"/>
      <c r="G242" s="112"/>
      <c r="H242" s="112"/>
      <c r="I242" s="113"/>
    </row>
    <row r="244" spans="1:9" ht="15.75" x14ac:dyDescent="0.3">
      <c r="A244" s="88" t="s">
        <v>13</v>
      </c>
      <c r="B244" s="88"/>
      <c r="C244" s="88"/>
      <c r="D244" s="88"/>
      <c r="E244" s="88"/>
      <c r="F244" s="88" t="s">
        <v>15</v>
      </c>
      <c r="G244" s="88"/>
      <c r="H244" s="2" t="s">
        <v>14</v>
      </c>
      <c r="I244" s="2" t="s">
        <v>0</v>
      </c>
    </row>
    <row r="245" spans="1:9" ht="27" customHeight="1" x14ac:dyDescent="0.25">
      <c r="A245" s="5" t="s">
        <v>196</v>
      </c>
      <c r="B245" s="5" t="s">
        <v>197</v>
      </c>
      <c r="C245" s="83" t="s">
        <v>198</v>
      </c>
      <c r="D245" s="84"/>
      <c r="E245" s="85"/>
      <c r="F245" s="86">
        <v>16.2</v>
      </c>
      <c r="G245" s="86"/>
      <c r="H245" s="26"/>
      <c r="I245" s="8">
        <f>F245*H245</f>
        <v>0</v>
      </c>
    </row>
    <row r="246" spans="1:9" ht="44.25" customHeight="1" x14ac:dyDescent="0.25">
      <c r="A246" s="71" t="s">
        <v>199</v>
      </c>
      <c r="B246" s="112"/>
      <c r="C246" s="112"/>
      <c r="D246" s="112"/>
      <c r="E246" s="112"/>
      <c r="F246" s="112"/>
      <c r="G246" s="112"/>
      <c r="H246" s="112"/>
      <c r="I246" s="113"/>
    </row>
    <row r="248" spans="1:9" ht="15.75" x14ac:dyDescent="0.3">
      <c r="A248" s="88" t="s">
        <v>200</v>
      </c>
      <c r="B248" s="88"/>
      <c r="C248" s="89" t="s">
        <v>201</v>
      </c>
      <c r="D248" s="89"/>
      <c r="E248" s="89"/>
      <c r="I248" s="56">
        <f>SUM(I251+I255+I259+I263+I267+I271+I275)</f>
        <v>0</v>
      </c>
    </row>
    <row r="250" spans="1:9" ht="15.75" x14ac:dyDescent="0.3">
      <c r="A250" s="88" t="s">
        <v>13</v>
      </c>
      <c r="B250" s="88"/>
      <c r="C250" s="88"/>
      <c r="D250" s="88"/>
      <c r="E250" s="88"/>
      <c r="F250" s="88" t="s">
        <v>15</v>
      </c>
      <c r="G250" s="88"/>
      <c r="H250" s="2" t="s">
        <v>14</v>
      </c>
      <c r="I250" s="2" t="s">
        <v>0</v>
      </c>
    </row>
    <row r="251" spans="1:9" x14ac:dyDescent="0.25">
      <c r="A251" s="5" t="s">
        <v>202</v>
      </c>
      <c r="B251" s="5" t="s">
        <v>82</v>
      </c>
      <c r="C251" s="83" t="s">
        <v>203</v>
      </c>
      <c r="D251" s="84"/>
      <c r="E251" s="85"/>
      <c r="F251" s="86">
        <v>2.16</v>
      </c>
      <c r="G251" s="86"/>
      <c r="H251" s="26"/>
      <c r="I251" s="8">
        <f>F251*H251</f>
        <v>0</v>
      </c>
    </row>
    <row r="252" spans="1:9" ht="34.5" customHeight="1" x14ac:dyDescent="0.25">
      <c r="A252" s="71" t="s">
        <v>204</v>
      </c>
      <c r="B252" s="112"/>
      <c r="C252" s="112"/>
      <c r="D252" s="112"/>
      <c r="E252" s="112"/>
      <c r="F252" s="112"/>
      <c r="G252" s="112"/>
      <c r="H252" s="112"/>
      <c r="I252" s="113"/>
    </row>
    <row r="254" spans="1:9" ht="17.25" customHeight="1" x14ac:dyDescent="0.3">
      <c r="A254" s="88" t="s">
        <v>13</v>
      </c>
      <c r="B254" s="88"/>
      <c r="C254" s="88"/>
      <c r="D254" s="88"/>
      <c r="E254" s="88"/>
      <c r="F254" s="88" t="s">
        <v>15</v>
      </c>
      <c r="G254" s="88"/>
      <c r="H254" s="2" t="s">
        <v>14</v>
      </c>
      <c r="I254" s="2" t="s">
        <v>0</v>
      </c>
    </row>
    <row r="255" spans="1:9" x14ac:dyDescent="0.25">
      <c r="A255" s="5" t="s">
        <v>207</v>
      </c>
      <c r="B255" s="5" t="s">
        <v>82</v>
      </c>
      <c r="C255" s="83" t="s">
        <v>205</v>
      </c>
      <c r="D255" s="84"/>
      <c r="E255" s="85"/>
      <c r="F255" s="86">
        <v>5.89</v>
      </c>
      <c r="G255" s="86"/>
      <c r="H255" s="26"/>
      <c r="I255" s="8">
        <f>F255*H255</f>
        <v>0</v>
      </c>
    </row>
    <row r="256" spans="1:9" x14ac:dyDescent="0.25">
      <c r="A256" s="71" t="s">
        <v>206</v>
      </c>
      <c r="B256" s="112"/>
      <c r="C256" s="112"/>
      <c r="D256" s="112"/>
      <c r="E256" s="112"/>
      <c r="F256" s="112"/>
      <c r="G256" s="112"/>
      <c r="H256" s="112"/>
      <c r="I256" s="113"/>
    </row>
    <row r="257" spans="1:9" ht="16.5" customHeight="1" x14ac:dyDescent="0.25"/>
    <row r="258" spans="1:9" ht="15.75" x14ac:dyDescent="0.3">
      <c r="A258" s="88" t="s">
        <v>13</v>
      </c>
      <c r="B258" s="88"/>
      <c r="C258" s="88"/>
      <c r="D258" s="88"/>
      <c r="E258" s="88"/>
      <c r="F258" s="88" t="s">
        <v>15</v>
      </c>
      <c r="G258" s="88"/>
      <c r="H258" s="2" t="s">
        <v>14</v>
      </c>
      <c r="I258" s="2" t="s">
        <v>0</v>
      </c>
    </row>
    <row r="259" spans="1:9" x14ac:dyDescent="0.25">
      <c r="A259" s="5" t="s">
        <v>208</v>
      </c>
      <c r="B259" s="5" t="s">
        <v>113</v>
      </c>
      <c r="C259" s="83" t="s">
        <v>209</v>
      </c>
      <c r="D259" s="84"/>
      <c r="E259" s="85"/>
      <c r="F259" s="86">
        <v>4</v>
      </c>
      <c r="G259" s="86"/>
      <c r="H259" s="26"/>
      <c r="I259" s="8">
        <f>F259*H259</f>
        <v>0</v>
      </c>
    </row>
    <row r="260" spans="1:9" ht="21" customHeight="1" x14ac:dyDescent="0.25">
      <c r="A260" s="71" t="s">
        <v>210</v>
      </c>
      <c r="B260" s="112"/>
      <c r="C260" s="112"/>
      <c r="D260" s="112"/>
      <c r="E260" s="112"/>
      <c r="F260" s="112"/>
      <c r="G260" s="112"/>
      <c r="H260" s="112"/>
      <c r="I260" s="113"/>
    </row>
    <row r="262" spans="1:9" ht="15.75" x14ac:dyDescent="0.3">
      <c r="A262" s="88" t="s">
        <v>13</v>
      </c>
      <c r="B262" s="88"/>
      <c r="C262" s="88"/>
      <c r="D262" s="88"/>
      <c r="E262" s="88"/>
      <c r="F262" s="88" t="s">
        <v>15</v>
      </c>
      <c r="G262" s="88"/>
      <c r="H262" s="2" t="s">
        <v>14</v>
      </c>
      <c r="I262" s="2" t="s">
        <v>0</v>
      </c>
    </row>
    <row r="263" spans="1:9" x14ac:dyDescent="0.25">
      <c r="A263" s="5" t="s">
        <v>211</v>
      </c>
      <c r="B263" s="5" t="s">
        <v>113</v>
      </c>
      <c r="C263" s="83" t="s">
        <v>212</v>
      </c>
      <c r="D263" s="84"/>
      <c r="E263" s="85"/>
      <c r="F263" s="86">
        <v>4</v>
      </c>
      <c r="G263" s="86"/>
      <c r="H263" s="26"/>
      <c r="I263" s="8">
        <f>F263*H263</f>
        <v>0</v>
      </c>
    </row>
    <row r="264" spans="1:9" ht="21" customHeight="1" x14ac:dyDescent="0.25">
      <c r="A264" s="71" t="s">
        <v>213</v>
      </c>
      <c r="B264" s="112"/>
      <c r="C264" s="112"/>
      <c r="D264" s="112"/>
      <c r="E264" s="112"/>
      <c r="F264" s="112"/>
      <c r="G264" s="112"/>
      <c r="H264" s="112"/>
      <c r="I264" s="113"/>
    </row>
    <row r="266" spans="1:9" ht="15.75" x14ac:dyDescent="0.3">
      <c r="A266" s="88" t="s">
        <v>13</v>
      </c>
      <c r="B266" s="88"/>
      <c r="C266" s="88"/>
      <c r="D266" s="88"/>
      <c r="E266" s="88"/>
      <c r="F266" s="88" t="s">
        <v>15</v>
      </c>
      <c r="G266" s="88"/>
      <c r="H266" s="2" t="s">
        <v>14</v>
      </c>
      <c r="I266" s="2" t="s">
        <v>0</v>
      </c>
    </row>
    <row r="267" spans="1:9" x14ac:dyDescent="0.25">
      <c r="A267" s="5" t="s">
        <v>214</v>
      </c>
      <c r="B267" s="5" t="s">
        <v>113</v>
      </c>
      <c r="C267" s="83" t="s">
        <v>215</v>
      </c>
      <c r="D267" s="84"/>
      <c r="E267" s="85"/>
      <c r="F267" s="86">
        <v>4</v>
      </c>
      <c r="G267" s="86"/>
      <c r="H267" s="26"/>
      <c r="I267" s="8">
        <f>F267*H267</f>
        <v>0</v>
      </c>
    </row>
    <row r="268" spans="1:9" ht="18" customHeight="1" x14ac:dyDescent="0.25">
      <c r="A268" s="71" t="s">
        <v>216</v>
      </c>
      <c r="B268" s="112"/>
      <c r="C268" s="112"/>
      <c r="D268" s="112"/>
      <c r="E268" s="112"/>
      <c r="F268" s="112"/>
      <c r="G268" s="112"/>
      <c r="H268" s="112"/>
      <c r="I268" s="113"/>
    </row>
    <row r="270" spans="1:9" ht="15.75" x14ac:dyDescent="0.3">
      <c r="A270" s="88" t="s">
        <v>13</v>
      </c>
      <c r="B270" s="88"/>
      <c r="C270" s="88"/>
      <c r="D270" s="88"/>
      <c r="E270" s="88"/>
      <c r="F270" s="88" t="s">
        <v>15</v>
      </c>
      <c r="G270" s="88"/>
      <c r="H270" s="2" t="s">
        <v>14</v>
      </c>
      <c r="I270" s="2" t="s">
        <v>0</v>
      </c>
    </row>
    <row r="271" spans="1:9" x14ac:dyDescent="0.25">
      <c r="A271" s="5" t="s">
        <v>217</v>
      </c>
      <c r="B271" s="5" t="s">
        <v>113</v>
      </c>
      <c r="C271" s="83" t="s">
        <v>218</v>
      </c>
      <c r="D271" s="84"/>
      <c r="E271" s="85"/>
      <c r="F271" s="86">
        <v>4</v>
      </c>
      <c r="G271" s="86"/>
      <c r="H271" s="26"/>
      <c r="I271" s="8">
        <f>F271*H271</f>
        <v>0</v>
      </c>
    </row>
    <row r="272" spans="1:9" ht="17.25" customHeight="1" x14ac:dyDescent="0.25">
      <c r="A272" s="99" t="s">
        <v>219</v>
      </c>
      <c r="B272" s="100"/>
      <c r="C272" s="100"/>
      <c r="D272" s="100"/>
      <c r="E272" s="100"/>
      <c r="F272" s="100"/>
      <c r="G272" s="100"/>
      <c r="H272" s="100"/>
      <c r="I272" s="101"/>
    </row>
    <row r="274" spans="1:9" ht="15.75" x14ac:dyDescent="0.3">
      <c r="A274" s="88" t="s">
        <v>13</v>
      </c>
      <c r="B274" s="88"/>
      <c r="C274" s="88"/>
      <c r="D274" s="88"/>
      <c r="E274" s="88"/>
      <c r="F274" s="88" t="s">
        <v>15</v>
      </c>
      <c r="G274" s="88"/>
      <c r="H274" s="2" t="s">
        <v>14</v>
      </c>
      <c r="I274" s="2" t="s">
        <v>0</v>
      </c>
    </row>
    <row r="275" spans="1:9" x14ac:dyDescent="0.25">
      <c r="A275" s="5" t="s">
        <v>217</v>
      </c>
      <c r="B275" s="5" t="s">
        <v>113</v>
      </c>
      <c r="C275" s="83" t="s">
        <v>220</v>
      </c>
      <c r="D275" s="84"/>
      <c r="E275" s="85"/>
      <c r="F275" s="86">
        <v>8</v>
      </c>
      <c r="G275" s="86"/>
      <c r="H275" s="26"/>
      <c r="I275" s="8">
        <f>F275*H275</f>
        <v>0</v>
      </c>
    </row>
    <row r="276" spans="1:9" x14ac:dyDescent="0.25">
      <c r="A276" s="99" t="s">
        <v>221</v>
      </c>
      <c r="B276" s="100"/>
      <c r="C276" s="100"/>
      <c r="D276" s="100"/>
      <c r="E276" s="100"/>
      <c r="F276" s="100"/>
      <c r="G276" s="100"/>
      <c r="H276" s="100"/>
      <c r="I276" s="101"/>
    </row>
    <row r="277" spans="1:9" ht="13.5" customHeight="1" x14ac:dyDescent="0.25"/>
    <row r="278" spans="1:9" ht="15.75" x14ac:dyDescent="0.3">
      <c r="A278" s="74" t="s">
        <v>222</v>
      </c>
      <c r="B278" s="74"/>
      <c r="C278" s="102" t="s">
        <v>223</v>
      </c>
      <c r="D278" s="102"/>
      <c r="E278" s="102"/>
      <c r="F278" s="102"/>
      <c r="G278" s="102"/>
      <c r="H278" s="102"/>
      <c r="I278" s="11">
        <f>SUM(I279+I322+I344+I358+I380+I386)</f>
        <v>0</v>
      </c>
    </row>
    <row r="279" spans="1:9" ht="15.75" x14ac:dyDescent="0.3">
      <c r="A279" s="88" t="s">
        <v>224</v>
      </c>
      <c r="B279" s="88"/>
      <c r="C279" s="89" t="s">
        <v>225</v>
      </c>
      <c r="D279" s="89"/>
      <c r="E279" s="89"/>
      <c r="I279" s="56">
        <f>SUM(I282+I286+I290+I294+I298+I302+I306+I311+I315+I319)</f>
        <v>0</v>
      </c>
    </row>
    <row r="281" spans="1:9" ht="15.75" x14ac:dyDescent="0.3">
      <c r="A281" s="88" t="s">
        <v>13</v>
      </c>
      <c r="B281" s="88"/>
      <c r="C281" s="88"/>
      <c r="D281" s="88"/>
      <c r="E281" s="88"/>
      <c r="F281" s="88" t="s">
        <v>15</v>
      </c>
      <c r="G281" s="88"/>
      <c r="H281" s="2" t="s">
        <v>14</v>
      </c>
      <c r="I281" s="2" t="s">
        <v>0</v>
      </c>
    </row>
    <row r="282" spans="1:9" x14ac:dyDescent="0.25">
      <c r="A282" s="5" t="s">
        <v>226</v>
      </c>
      <c r="B282" s="5" t="s">
        <v>20</v>
      </c>
      <c r="C282" s="83" t="s">
        <v>227</v>
      </c>
      <c r="D282" s="84"/>
      <c r="E282" s="85"/>
      <c r="F282" s="86">
        <v>31.95</v>
      </c>
      <c r="G282" s="86"/>
      <c r="H282" s="26"/>
      <c r="I282" s="8">
        <f>F282*H282</f>
        <v>0</v>
      </c>
    </row>
    <row r="283" spans="1:9" ht="19.5" customHeight="1" x14ac:dyDescent="0.25">
      <c r="A283" s="109" t="s">
        <v>228</v>
      </c>
      <c r="B283" s="136"/>
      <c r="C283" s="136"/>
      <c r="D283" s="136"/>
      <c r="E283" s="136"/>
      <c r="F283" s="136"/>
      <c r="G283" s="136"/>
      <c r="H283" s="136"/>
      <c r="I283" s="136"/>
    </row>
    <row r="285" spans="1:9" ht="15.75" x14ac:dyDescent="0.3">
      <c r="A285" s="88" t="s">
        <v>13</v>
      </c>
      <c r="B285" s="88"/>
      <c r="C285" s="88"/>
      <c r="D285" s="88"/>
      <c r="E285" s="88"/>
      <c r="F285" s="88" t="s">
        <v>15</v>
      </c>
      <c r="G285" s="88"/>
      <c r="H285" s="2" t="s">
        <v>14</v>
      </c>
      <c r="I285" s="2" t="s">
        <v>0</v>
      </c>
    </row>
    <row r="286" spans="1:9" ht="17.25" customHeight="1" x14ac:dyDescent="0.25">
      <c r="A286" s="5" t="s">
        <v>229</v>
      </c>
      <c r="B286" s="5" t="s">
        <v>113</v>
      </c>
      <c r="C286" s="83" t="s">
        <v>230</v>
      </c>
      <c r="D286" s="84"/>
      <c r="E286" s="85"/>
      <c r="F286" s="86">
        <v>10.4</v>
      </c>
      <c r="G286" s="86"/>
      <c r="H286" s="26"/>
      <c r="I286" s="8">
        <f>F286*H286</f>
        <v>0</v>
      </c>
    </row>
    <row r="287" spans="1:9" ht="33" customHeight="1" x14ac:dyDescent="0.25">
      <c r="A287" s="106" t="s">
        <v>231</v>
      </c>
      <c r="B287" s="107"/>
      <c r="C287" s="107"/>
      <c r="D287" s="107"/>
      <c r="E287" s="107"/>
      <c r="F287" s="107"/>
      <c r="G287" s="107"/>
      <c r="H287" s="107"/>
      <c r="I287" s="108"/>
    </row>
    <row r="289" spans="1:9" ht="15.75" x14ac:dyDescent="0.3">
      <c r="A289" s="88" t="s">
        <v>13</v>
      </c>
      <c r="B289" s="88"/>
      <c r="C289" s="88"/>
      <c r="D289" s="88"/>
      <c r="E289" s="88"/>
      <c r="F289" s="88" t="s">
        <v>15</v>
      </c>
      <c r="G289" s="88"/>
      <c r="H289" s="2" t="s">
        <v>14</v>
      </c>
      <c r="I289" s="2" t="s">
        <v>0</v>
      </c>
    </row>
    <row r="290" spans="1:9" ht="26.25" customHeight="1" x14ac:dyDescent="0.25">
      <c r="A290" s="5" t="s">
        <v>232</v>
      </c>
      <c r="B290" s="5" t="s">
        <v>20</v>
      </c>
      <c r="C290" s="83" t="s">
        <v>233</v>
      </c>
      <c r="D290" s="84"/>
      <c r="E290" s="85"/>
      <c r="F290" s="86">
        <v>7.7</v>
      </c>
      <c r="G290" s="86"/>
      <c r="H290" s="26"/>
      <c r="I290" s="8">
        <f>F290*H290</f>
        <v>0</v>
      </c>
    </row>
    <row r="291" spans="1:9" ht="30" customHeight="1" x14ac:dyDescent="0.25">
      <c r="A291" s="106" t="s">
        <v>234</v>
      </c>
      <c r="B291" s="107"/>
      <c r="C291" s="107"/>
      <c r="D291" s="107"/>
      <c r="E291" s="107"/>
      <c r="F291" s="107"/>
      <c r="G291" s="107"/>
      <c r="H291" s="107"/>
      <c r="I291" s="108"/>
    </row>
    <row r="292" spans="1:9" ht="12" customHeight="1" x14ac:dyDescent="0.25"/>
    <row r="293" spans="1:9" ht="15.75" x14ac:dyDescent="0.3">
      <c r="A293" s="88" t="s">
        <v>13</v>
      </c>
      <c r="B293" s="88"/>
      <c r="C293" s="88"/>
      <c r="D293" s="88"/>
      <c r="E293" s="88"/>
      <c r="F293" s="88" t="s">
        <v>15</v>
      </c>
      <c r="G293" s="88"/>
      <c r="H293" s="2" t="s">
        <v>14</v>
      </c>
      <c r="I293" s="2" t="s">
        <v>0</v>
      </c>
    </row>
    <row r="294" spans="1:9" x14ac:dyDescent="0.25">
      <c r="A294" s="5" t="s">
        <v>235</v>
      </c>
      <c r="B294" s="5" t="s">
        <v>20</v>
      </c>
      <c r="C294" s="83" t="s">
        <v>236</v>
      </c>
      <c r="D294" s="84"/>
      <c r="E294" s="85"/>
      <c r="F294" s="86">
        <v>3.6</v>
      </c>
      <c r="G294" s="86"/>
      <c r="H294" s="26"/>
      <c r="I294" s="8">
        <f>F294*H294</f>
        <v>0</v>
      </c>
    </row>
    <row r="295" spans="1:9" ht="26.25" customHeight="1" x14ac:dyDescent="0.25">
      <c r="A295" s="103" t="s">
        <v>237</v>
      </c>
      <c r="B295" s="104"/>
      <c r="C295" s="104"/>
      <c r="D295" s="104"/>
      <c r="E295" s="104"/>
      <c r="F295" s="104"/>
      <c r="G295" s="104"/>
      <c r="H295" s="104"/>
      <c r="I295" s="105"/>
    </row>
    <row r="296" spans="1:9" ht="18" customHeight="1" x14ac:dyDescent="0.25"/>
    <row r="297" spans="1:9" ht="15.75" x14ac:dyDescent="0.3">
      <c r="A297" s="88" t="s">
        <v>13</v>
      </c>
      <c r="B297" s="88"/>
      <c r="C297" s="88"/>
      <c r="D297" s="88"/>
      <c r="E297" s="88"/>
      <c r="F297" s="88" t="s">
        <v>15</v>
      </c>
      <c r="G297" s="88"/>
      <c r="H297" s="2" t="s">
        <v>14</v>
      </c>
      <c r="I297" s="2" t="s">
        <v>0</v>
      </c>
    </row>
    <row r="298" spans="1:9" x14ac:dyDescent="0.25">
      <c r="A298" s="5" t="s">
        <v>238</v>
      </c>
      <c r="B298" s="5" t="s">
        <v>20</v>
      </c>
      <c r="C298" s="83" t="s">
        <v>239</v>
      </c>
      <c r="D298" s="84"/>
      <c r="E298" s="85"/>
      <c r="F298" s="86">
        <v>10.56</v>
      </c>
      <c r="G298" s="86"/>
      <c r="H298" s="26"/>
      <c r="I298" s="8">
        <f>F298*H298</f>
        <v>0</v>
      </c>
    </row>
    <row r="299" spans="1:9" ht="17.25" customHeight="1" x14ac:dyDescent="0.25">
      <c r="A299" s="71" t="s">
        <v>240</v>
      </c>
      <c r="B299" s="112"/>
      <c r="C299" s="112"/>
      <c r="D299" s="112"/>
      <c r="E299" s="112"/>
      <c r="F299" s="112"/>
      <c r="G299" s="112"/>
      <c r="H299" s="112"/>
      <c r="I299" s="113"/>
    </row>
    <row r="301" spans="1:9" ht="15.75" x14ac:dyDescent="0.3">
      <c r="A301" s="88" t="s">
        <v>13</v>
      </c>
      <c r="B301" s="88"/>
      <c r="C301" s="88"/>
      <c r="D301" s="88"/>
      <c r="E301" s="88"/>
      <c r="F301" s="88" t="s">
        <v>15</v>
      </c>
      <c r="G301" s="88"/>
      <c r="H301" s="2" t="s">
        <v>14</v>
      </c>
      <c r="I301" s="2" t="s">
        <v>0</v>
      </c>
    </row>
    <row r="302" spans="1:9" x14ac:dyDescent="0.25">
      <c r="A302" s="5" t="s">
        <v>241</v>
      </c>
      <c r="B302" s="5" t="s">
        <v>20</v>
      </c>
      <c r="C302" s="83" t="s">
        <v>242</v>
      </c>
      <c r="D302" s="84"/>
      <c r="E302" s="85"/>
      <c r="F302" s="86">
        <v>10.56</v>
      </c>
      <c r="G302" s="86"/>
      <c r="H302" s="26"/>
      <c r="I302" s="8">
        <f>F302*H302</f>
        <v>0</v>
      </c>
    </row>
    <row r="303" spans="1:9" ht="30" customHeight="1" x14ac:dyDescent="0.25">
      <c r="A303" s="103" t="s">
        <v>243</v>
      </c>
      <c r="B303" s="104"/>
      <c r="C303" s="104"/>
      <c r="D303" s="104"/>
      <c r="E303" s="104"/>
      <c r="F303" s="104"/>
      <c r="G303" s="104"/>
      <c r="H303" s="104"/>
      <c r="I303" s="105"/>
    </row>
    <row r="304" spans="1:9" ht="19.5" customHeight="1" x14ac:dyDescent="0.25"/>
    <row r="305" spans="1:22" ht="15.75" x14ac:dyDescent="0.3">
      <c r="A305" s="88" t="s">
        <v>13</v>
      </c>
      <c r="B305" s="88"/>
      <c r="C305" s="88"/>
      <c r="D305" s="88"/>
      <c r="E305" s="88"/>
      <c r="F305" s="88" t="s">
        <v>15</v>
      </c>
      <c r="G305" s="88"/>
      <c r="H305" s="2" t="s">
        <v>14</v>
      </c>
      <c r="I305" s="2" t="s">
        <v>0</v>
      </c>
    </row>
    <row r="306" spans="1:22" x14ac:dyDescent="0.25">
      <c r="A306" s="5" t="s">
        <v>244</v>
      </c>
      <c r="B306" s="5" t="s">
        <v>82</v>
      </c>
      <c r="C306" s="83" t="s">
        <v>245</v>
      </c>
      <c r="D306" s="84"/>
      <c r="E306" s="85"/>
      <c r="F306" s="86">
        <v>17.89</v>
      </c>
      <c r="G306" s="86"/>
      <c r="H306" s="26"/>
      <c r="I306" s="8">
        <f>F306*H306</f>
        <v>0</v>
      </c>
    </row>
    <row r="307" spans="1:22" ht="21" customHeight="1" x14ac:dyDescent="0.25">
      <c r="A307" s="133" t="s">
        <v>246</v>
      </c>
      <c r="B307" s="134"/>
      <c r="C307" s="134"/>
      <c r="D307" s="134"/>
      <c r="E307" s="134"/>
      <c r="F307" s="134"/>
      <c r="G307" s="134"/>
      <c r="H307" s="134"/>
      <c r="I307" s="135"/>
    </row>
    <row r="308" spans="1:22" ht="15" hidden="1" customHeight="1" x14ac:dyDescent="0.25">
      <c r="A308" s="57"/>
      <c r="B308" s="58"/>
      <c r="C308" s="58"/>
      <c r="D308" s="58"/>
      <c r="E308" s="58"/>
      <c r="F308" s="58"/>
      <c r="G308" s="58"/>
      <c r="H308" s="58"/>
      <c r="I308" s="59"/>
    </row>
    <row r="310" spans="1:22" s="13" customFormat="1" ht="14.25" customHeight="1" x14ac:dyDescent="0.3">
      <c r="A310" s="88" t="s">
        <v>13</v>
      </c>
      <c r="B310" s="88"/>
      <c r="C310" s="88"/>
      <c r="D310" s="88"/>
      <c r="E310" s="88"/>
      <c r="F310" s="88" t="s">
        <v>15</v>
      </c>
      <c r="G310" s="88"/>
      <c r="H310" s="2" t="s">
        <v>14</v>
      </c>
      <c r="I310" s="2" t="s">
        <v>0</v>
      </c>
      <c r="J310"/>
      <c r="K310"/>
      <c r="L310"/>
      <c r="M310"/>
      <c r="N310"/>
      <c r="O310"/>
      <c r="P310"/>
      <c r="Q310"/>
      <c r="R310"/>
      <c r="S310"/>
      <c r="T310"/>
      <c r="U310"/>
      <c r="V310"/>
    </row>
    <row r="311" spans="1:22" x14ac:dyDescent="0.25">
      <c r="A311" s="5" t="s">
        <v>247</v>
      </c>
      <c r="B311" s="5" t="s">
        <v>82</v>
      </c>
      <c r="C311" s="83" t="s">
        <v>248</v>
      </c>
      <c r="D311" s="84"/>
      <c r="E311" s="85"/>
      <c r="F311" s="86">
        <v>2.64</v>
      </c>
      <c r="G311" s="86"/>
      <c r="H311" s="26"/>
      <c r="I311" s="8">
        <f>F311*H311</f>
        <v>0</v>
      </c>
    </row>
    <row r="312" spans="1:22" ht="27" customHeight="1" x14ac:dyDescent="0.25">
      <c r="A312" s="106" t="s">
        <v>249</v>
      </c>
      <c r="B312" s="131"/>
      <c r="C312" s="131"/>
      <c r="D312" s="131"/>
      <c r="E312" s="131"/>
      <c r="F312" s="131"/>
      <c r="G312" s="131"/>
      <c r="H312" s="131"/>
      <c r="I312" s="132"/>
    </row>
    <row r="313" spans="1:22" x14ac:dyDescent="0.25">
      <c r="A313" s="16"/>
      <c r="B313" s="15"/>
      <c r="C313" s="15"/>
      <c r="D313" s="15"/>
      <c r="E313" s="15"/>
      <c r="F313" s="15"/>
      <c r="G313" s="15"/>
      <c r="H313" s="15"/>
      <c r="I313" s="15"/>
    </row>
    <row r="314" spans="1:22" ht="15.75" x14ac:dyDescent="0.3">
      <c r="A314" s="88" t="s">
        <v>13</v>
      </c>
      <c r="B314" s="88"/>
      <c r="C314" s="88"/>
      <c r="D314" s="88"/>
      <c r="E314" s="88"/>
      <c r="F314" s="88" t="s">
        <v>15</v>
      </c>
      <c r="G314" s="88"/>
      <c r="H314" s="2" t="s">
        <v>14</v>
      </c>
      <c r="I314" s="2" t="s">
        <v>0</v>
      </c>
    </row>
    <row r="315" spans="1:22" x14ac:dyDescent="0.25">
      <c r="A315" s="5" t="s">
        <v>250</v>
      </c>
      <c r="B315" s="5" t="s">
        <v>82</v>
      </c>
      <c r="C315" s="83" t="s">
        <v>251</v>
      </c>
      <c r="D315" s="84"/>
      <c r="E315" s="85"/>
      <c r="F315" s="86">
        <v>61.54</v>
      </c>
      <c r="G315" s="86"/>
      <c r="H315" s="26"/>
      <c r="I315" s="8">
        <f>F315*H315</f>
        <v>0</v>
      </c>
    </row>
    <row r="316" spans="1:22" ht="21.75" customHeight="1" x14ac:dyDescent="0.25">
      <c r="A316" s="106" t="s">
        <v>252</v>
      </c>
      <c r="B316" s="107"/>
      <c r="C316" s="107"/>
      <c r="D316" s="107"/>
      <c r="E316" s="107"/>
      <c r="F316" s="107"/>
      <c r="G316" s="107"/>
      <c r="H316" s="107"/>
      <c r="I316" s="108"/>
    </row>
    <row r="318" spans="1:22" ht="15.75" x14ac:dyDescent="0.3">
      <c r="A318" s="88" t="s">
        <v>13</v>
      </c>
      <c r="B318" s="88"/>
      <c r="C318" s="88"/>
      <c r="D318" s="88"/>
      <c r="E318" s="88"/>
      <c r="F318" s="88" t="s">
        <v>15</v>
      </c>
      <c r="G318" s="88"/>
      <c r="H318" s="2" t="s">
        <v>14</v>
      </c>
      <c r="I318" s="2" t="s">
        <v>0</v>
      </c>
    </row>
    <row r="319" spans="1:22" x14ac:dyDescent="0.25">
      <c r="A319" s="5" t="s">
        <v>253</v>
      </c>
      <c r="B319" s="5" t="s">
        <v>20</v>
      </c>
      <c r="C319" s="66" t="s">
        <v>254</v>
      </c>
      <c r="D319" s="67"/>
      <c r="E319" s="68"/>
      <c r="F319" s="69">
        <v>1115.02</v>
      </c>
      <c r="G319" s="70"/>
      <c r="H319" s="26"/>
      <c r="I319" s="8">
        <f>F319*H319</f>
        <v>0</v>
      </c>
    </row>
    <row r="320" spans="1:22" ht="34.5" customHeight="1" x14ac:dyDescent="0.25">
      <c r="A320" s="103" t="s">
        <v>255</v>
      </c>
      <c r="B320" s="104"/>
      <c r="C320" s="104"/>
      <c r="D320" s="104"/>
      <c r="E320" s="104"/>
      <c r="F320" s="104"/>
      <c r="G320" s="104"/>
      <c r="H320" s="104"/>
      <c r="I320" s="105"/>
    </row>
    <row r="321" spans="1:9" ht="19.5" customHeight="1" x14ac:dyDescent="0.25">
      <c r="A321" s="16"/>
      <c r="B321" s="16"/>
      <c r="C321" s="16"/>
      <c r="D321" s="16"/>
      <c r="E321" s="16"/>
      <c r="F321" s="16"/>
      <c r="G321" s="16"/>
      <c r="H321" s="16"/>
      <c r="I321" s="16"/>
    </row>
    <row r="322" spans="1:9" ht="16.5" customHeight="1" x14ac:dyDescent="0.3">
      <c r="A322" s="88" t="s">
        <v>257</v>
      </c>
      <c r="B322" s="88"/>
      <c r="C322" s="89" t="s">
        <v>256</v>
      </c>
      <c r="D322" s="89"/>
      <c r="E322" s="89"/>
      <c r="F322" s="16"/>
      <c r="G322" s="16"/>
      <c r="H322" s="16"/>
      <c r="I322" s="60">
        <f>SUM(I325+I329+I333+I337+I341)</f>
        <v>0</v>
      </c>
    </row>
    <row r="323" spans="1:9" ht="17.25" customHeight="1" x14ac:dyDescent="0.25"/>
    <row r="324" spans="1:9" ht="16.5" customHeight="1" x14ac:dyDescent="0.3">
      <c r="A324" s="88" t="s">
        <v>13</v>
      </c>
      <c r="B324" s="88"/>
      <c r="C324" s="88"/>
      <c r="D324" s="88"/>
      <c r="E324" s="88"/>
      <c r="F324" s="88" t="s">
        <v>15</v>
      </c>
      <c r="G324" s="88"/>
      <c r="H324" s="2" t="s">
        <v>14</v>
      </c>
      <c r="I324" s="2" t="s">
        <v>0</v>
      </c>
    </row>
    <row r="325" spans="1:9" x14ac:dyDescent="0.25">
      <c r="A325" s="5" t="s">
        <v>258</v>
      </c>
      <c r="B325" s="5" t="s">
        <v>56</v>
      </c>
      <c r="C325" s="66" t="s">
        <v>259</v>
      </c>
      <c r="D325" s="67"/>
      <c r="E325" s="68"/>
      <c r="F325" s="69">
        <v>63.9</v>
      </c>
      <c r="G325" s="70"/>
      <c r="H325" s="26"/>
      <c r="I325" s="8">
        <f>F325*H325</f>
        <v>0</v>
      </c>
    </row>
    <row r="326" spans="1:9" ht="33.75" customHeight="1" x14ac:dyDescent="0.25">
      <c r="A326" s="106" t="s">
        <v>260</v>
      </c>
      <c r="B326" s="107"/>
      <c r="C326" s="107"/>
      <c r="D326" s="107"/>
      <c r="E326" s="107"/>
      <c r="F326" s="107"/>
      <c r="G326" s="107"/>
      <c r="H326" s="107"/>
      <c r="I326" s="108"/>
    </row>
    <row r="327" spans="1:9" ht="12.75" customHeight="1" x14ac:dyDescent="0.25"/>
    <row r="328" spans="1:9" ht="15.75" x14ac:dyDescent="0.3">
      <c r="A328" s="88" t="s">
        <v>13</v>
      </c>
      <c r="B328" s="88"/>
      <c r="C328" s="88"/>
      <c r="D328" s="88"/>
      <c r="E328" s="88"/>
      <c r="F328" s="88" t="s">
        <v>15</v>
      </c>
      <c r="G328" s="88"/>
      <c r="H328" s="2" t="s">
        <v>14</v>
      </c>
      <c r="I328" s="2" t="s">
        <v>0</v>
      </c>
    </row>
    <row r="329" spans="1:9" x14ac:dyDescent="0.25">
      <c r="A329" s="5" t="s">
        <v>261</v>
      </c>
      <c r="B329" s="5" t="s">
        <v>56</v>
      </c>
      <c r="C329" s="66" t="s">
        <v>262</v>
      </c>
      <c r="D329" s="67"/>
      <c r="E329" s="68"/>
      <c r="F329" s="69">
        <v>63.9</v>
      </c>
      <c r="G329" s="70"/>
      <c r="H329" s="26"/>
      <c r="I329" s="8">
        <f>F329*H329</f>
        <v>0</v>
      </c>
    </row>
    <row r="330" spans="1:9" ht="29.25" customHeight="1" x14ac:dyDescent="0.25">
      <c r="A330" s="106" t="s">
        <v>263</v>
      </c>
      <c r="B330" s="129"/>
      <c r="C330" s="129"/>
      <c r="D330" s="129"/>
      <c r="E330" s="129"/>
      <c r="F330" s="129"/>
      <c r="G330" s="129"/>
      <c r="H330" s="129"/>
      <c r="I330" s="130"/>
    </row>
    <row r="331" spans="1:9" ht="15.75" customHeight="1" x14ac:dyDescent="0.25">
      <c r="A331" s="14"/>
    </row>
    <row r="332" spans="1:9" ht="15.75" x14ac:dyDescent="0.3">
      <c r="A332" s="88" t="s">
        <v>13</v>
      </c>
      <c r="B332" s="88"/>
      <c r="C332" s="88"/>
      <c r="D332" s="88"/>
      <c r="E332" s="88"/>
      <c r="F332" s="88" t="s">
        <v>15</v>
      </c>
      <c r="G332" s="88"/>
      <c r="H332" s="2" t="s">
        <v>14</v>
      </c>
      <c r="I332" s="2" t="s">
        <v>0</v>
      </c>
    </row>
    <row r="333" spans="1:9" ht="19.5" customHeight="1" x14ac:dyDescent="0.25">
      <c r="A333" s="5" t="s">
        <v>202</v>
      </c>
      <c r="B333" s="5" t="s">
        <v>82</v>
      </c>
      <c r="C333" s="66" t="s">
        <v>203</v>
      </c>
      <c r="D333" s="67"/>
      <c r="E333" s="68"/>
      <c r="F333" s="69">
        <v>13.42</v>
      </c>
      <c r="G333" s="70"/>
      <c r="H333" s="26"/>
      <c r="I333" s="8">
        <f>F333*H333</f>
        <v>0</v>
      </c>
    </row>
    <row r="334" spans="1:9" x14ac:dyDescent="0.25">
      <c r="A334" s="103" t="s">
        <v>204</v>
      </c>
      <c r="B334" s="104"/>
      <c r="C334" s="104"/>
      <c r="D334" s="104"/>
      <c r="E334" s="104"/>
      <c r="F334" s="104"/>
      <c r="G334" s="104"/>
      <c r="H334" s="104"/>
      <c r="I334" s="105"/>
    </row>
    <row r="336" spans="1:9" ht="15.75" x14ac:dyDescent="0.3">
      <c r="A336" s="88" t="s">
        <v>13</v>
      </c>
      <c r="B336" s="88"/>
      <c r="C336" s="88"/>
      <c r="D336" s="88"/>
      <c r="E336" s="88"/>
      <c r="F336" s="88" t="s">
        <v>15</v>
      </c>
      <c r="G336" s="88"/>
      <c r="H336" s="2" t="s">
        <v>14</v>
      </c>
      <c r="I336" s="2" t="s">
        <v>0</v>
      </c>
    </row>
    <row r="337" spans="1:9" x14ac:dyDescent="0.25">
      <c r="A337" s="5" t="s">
        <v>116</v>
      </c>
      <c r="B337" s="5" t="s">
        <v>56</v>
      </c>
      <c r="C337" s="66" t="s">
        <v>117</v>
      </c>
      <c r="D337" s="67"/>
      <c r="E337" s="68"/>
      <c r="F337" s="69">
        <v>3</v>
      </c>
      <c r="G337" s="70"/>
      <c r="H337" s="26"/>
      <c r="I337" s="8">
        <f>F337*H337</f>
        <v>0</v>
      </c>
    </row>
    <row r="338" spans="1:9" ht="31.5" customHeight="1" x14ac:dyDescent="0.25">
      <c r="A338" s="103" t="s">
        <v>264</v>
      </c>
      <c r="B338" s="104"/>
      <c r="C338" s="104"/>
      <c r="D338" s="104"/>
      <c r="E338" s="104"/>
      <c r="F338" s="104"/>
      <c r="G338" s="104"/>
      <c r="H338" s="104"/>
      <c r="I338" s="105"/>
    </row>
    <row r="339" spans="1:9" ht="16.5" customHeight="1" x14ac:dyDescent="0.25"/>
    <row r="340" spans="1:9" ht="15.75" x14ac:dyDescent="0.3">
      <c r="A340" s="88" t="s">
        <v>13</v>
      </c>
      <c r="B340" s="88"/>
      <c r="C340" s="88"/>
      <c r="D340" s="88"/>
      <c r="E340" s="88"/>
      <c r="F340" s="88" t="s">
        <v>15</v>
      </c>
      <c r="G340" s="88"/>
      <c r="H340" s="2" t="s">
        <v>14</v>
      </c>
      <c r="I340" s="2" t="s">
        <v>0</v>
      </c>
    </row>
    <row r="341" spans="1:9" x14ac:dyDescent="0.25">
      <c r="A341" s="5" t="s">
        <v>112</v>
      </c>
      <c r="B341" s="5" t="s">
        <v>113</v>
      </c>
      <c r="C341" s="66" t="s">
        <v>114</v>
      </c>
      <c r="D341" s="67"/>
      <c r="E341" s="68"/>
      <c r="F341" s="69">
        <v>3</v>
      </c>
      <c r="G341" s="70"/>
      <c r="H341" s="26"/>
      <c r="I341" s="8">
        <f>F341*H341</f>
        <v>0</v>
      </c>
    </row>
    <row r="342" spans="1:9" ht="30" customHeight="1" x14ac:dyDescent="0.25">
      <c r="A342" s="96" t="s">
        <v>265</v>
      </c>
      <c r="B342" s="97"/>
      <c r="C342" s="97"/>
      <c r="D342" s="97"/>
      <c r="E342" s="97"/>
      <c r="F342" s="97"/>
      <c r="G342" s="97"/>
      <c r="H342" s="97"/>
      <c r="I342" s="98"/>
    </row>
    <row r="343" spans="1:9" ht="16.5" customHeight="1" x14ac:dyDescent="0.25">
      <c r="A343" s="49"/>
      <c r="B343" s="49"/>
      <c r="C343" s="49"/>
      <c r="D343" s="49"/>
      <c r="E343" s="49"/>
      <c r="F343" s="49"/>
      <c r="G343" s="49"/>
      <c r="H343" s="49"/>
      <c r="I343" s="49"/>
    </row>
    <row r="344" spans="1:9" ht="19.5" customHeight="1" x14ac:dyDescent="0.3">
      <c r="A344" s="78" t="s">
        <v>266</v>
      </c>
      <c r="B344" s="79"/>
      <c r="C344" s="80" t="s">
        <v>267</v>
      </c>
      <c r="D344" s="81"/>
      <c r="E344" s="82"/>
      <c r="F344" s="49"/>
      <c r="G344" s="49"/>
      <c r="H344" s="49"/>
      <c r="I344" s="50">
        <f>SUM(I347+I351+I355)</f>
        <v>0</v>
      </c>
    </row>
    <row r="345" spans="1:9" ht="16.5" customHeight="1" x14ac:dyDescent="0.25">
      <c r="A345" s="49"/>
      <c r="B345" s="49"/>
      <c r="C345" s="49"/>
      <c r="D345" s="49"/>
      <c r="E345" s="49"/>
      <c r="F345" s="49"/>
      <c r="G345" s="49"/>
      <c r="H345" s="49"/>
      <c r="I345" s="49"/>
    </row>
    <row r="346" spans="1:9" ht="15.75" x14ac:dyDescent="0.3">
      <c r="A346" s="88" t="s">
        <v>13</v>
      </c>
      <c r="B346" s="88"/>
      <c r="C346" s="88"/>
      <c r="D346" s="88"/>
      <c r="E346" s="88"/>
      <c r="F346" s="88" t="s">
        <v>15</v>
      </c>
      <c r="G346" s="88"/>
      <c r="H346" s="2" t="s">
        <v>14</v>
      </c>
      <c r="I346" s="2" t="s">
        <v>0</v>
      </c>
    </row>
    <row r="347" spans="1:9" x14ac:dyDescent="0.25">
      <c r="A347" s="17" t="s">
        <v>268</v>
      </c>
      <c r="B347" s="17" t="s">
        <v>82</v>
      </c>
      <c r="C347" s="91" t="s">
        <v>269</v>
      </c>
      <c r="D347" s="92"/>
      <c r="E347" s="93"/>
      <c r="F347" s="94">
        <v>1.44</v>
      </c>
      <c r="G347" s="95"/>
      <c r="H347" s="28"/>
      <c r="I347" s="18">
        <f>F347*H347</f>
        <v>0</v>
      </c>
    </row>
    <row r="348" spans="1:9" ht="29.25" customHeight="1" x14ac:dyDescent="0.25">
      <c r="A348" s="99" t="s">
        <v>270</v>
      </c>
      <c r="B348" s="100"/>
      <c r="C348" s="100"/>
      <c r="D348" s="100"/>
      <c r="E348" s="100"/>
      <c r="F348" s="100"/>
      <c r="G348" s="100"/>
      <c r="H348" s="100"/>
      <c r="I348" s="101"/>
    </row>
    <row r="350" spans="1:9" ht="17.25" customHeight="1" x14ac:dyDescent="0.3">
      <c r="A350" s="88" t="s">
        <v>13</v>
      </c>
      <c r="B350" s="88"/>
      <c r="C350" s="88"/>
      <c r="D350" s="88"/>
      <c r="E350" s="88"/>
      <c r="F350" s="88" t="s">
        <v>15</v>
      </c>
      <c r="G350" s="88"/>
      <c r="H350" s="2" t="s">
        <v>14</v>
      </c>
      <c r="I350" s="2" t="s">
        <v>0</v>
      </c>
    </row>
    <row r="351" spans="1:9" ht="25.5" customHeight="1" x14ac:dyDescent="0.25">
      <c r="A351" s="5" t="s">
        <v>271</v>
      </c>
      <c r="B351" s="5" t="s">
        <v>20</v>
      </c>
      <c r="C351" s="66" t="s">
        <v>272</v>
      </c>
      <c r="D351" s="67"/>
      <c r="E351" s="68"/>
      <c r="F351" s="69">
        <v>3.12</v>
      </c>
      <c r="G351" s="70"/>
      <c r="H351" s="26"/>
      <c r="I351" s="8">
        <f>F351*H351</f>
        <v>0</v>
      </c>
    </row>
    <row r="352" spans="1:9" ht="30" customHeight="1" x14ac:dyDescent="0.25">
      <c r="A352" s="99" t="s">
        <v>273</v>
      </c>
      <c r="B352" s="100"/>
      <c r="C352" s="100"/>
      <c r="D352" s="100"/>
      <c r="E352" s="100"/>
      <c r="F352" s="100"/>
      <c r="G352" s="100"/>
      <c r="H352" s="100"/>
      <c r="I352" s="101"/>
    </row>
    <row r="354" spans="1:9" ht="15.75" x14ac:dyDescent="0.3">
      <c r="A354" s="88" t="s">
        <v>13</v>
      </c>
      <c r="B354" s="88"/>
      <c r="C354" s="88"/>
      <c r="D354" s="88"/>
      <c r="E354" s="88"/>
      <c r="F354" s="88" t="s">
        <v>15</v>
      </c>
      <c r="G354" s="88"/>
      <c r="H354" s="2" t="s">
        <v>14</v>
      </c>
      <c r="I354" s="2" t="s">
        <v>0</v>
      </c>
    </row>
    <row r="355" spans="1:9" x14ac:dyDescent="0.25">
      <c r="A355" s="5" t="s">
        <v>274</v>
      </c>
      <c r="B355" s="5" t="s">
        <v>20</v>
      </c>
      <c r="C355" s="66" t="s">
        <v>275</v>
      </c>
      <c r="D355" s="67"/>
      <c r="E355" s="68"/>
      <c r="F355" s="69">
        <v>10.56</v>
      </c>
      <c r="G355" s="70"/>
      <c r="H355" s="26"/>
      <c r="I355" s="8">
        <f>F355*H355</f>
        <v>0</v>
      </c>
    </row>
    <row r="356" spans="1:9" ht="60.75" customHeight="1" x14ac:dyDescent="0.25">
      <c r="A356" s="99" t="s">
        <v>276</v>
      </c>
      <c r="B356" s="100"/>
      <c r="C356" s="100"/>
      <c r="D356" s="100"/>
      <c r="E356" s="100"/>
      <c r="F356" s="100"/>
      <c r="G356" s="100"/>
      <c r="H356" s="100"/>
      <c r="I356" s="101"/>
    </row>
    <row r="357" spans="1:9" ht="20.25" customHeight="1" x14ac:dyDescent="0.25">
      <c r="A357" s="61"/>
      <c r="B357" s="61"/>
      <c r="C357" s="61"/>
      <c r="D357" s="61"/>
      <c r="E357" s="61"/>
      <c r="F357" s="61"/>
      <c r="G357" s="61"/>
      <c r="H357" s="61"/>
      <c r="I357" s="61"/>
    </row>
    <row r="358" spans="1:9" ht="20.25" customHeight="1" x14ac:dyDescent="0.3">
      <c r="A358" s="88" t="s">
        <v>277</v>
      </c>
      <c r="B358" s="88"/>
      <c r="C358" s="89" t="s">
        <v>278</v>
      </c>
      <c r="D358" s="89"/>
      <c r="E358" s="89"/>
      <c r="F358" s="61"/>
      <c r="G358" s="61"/>
      <c r="H358" s="61"/>
      <c r="I358" s="62">
        <f>SUM(I361+I365+I369+I373+I377)</f>
        <v>0</v>
      </c>
    </row>
    <row r="360" spans="1:9" ht="15.75" x14ac:dyDescent="0.3">
      <c r="A360" s="88" t="s">
        <v>13</v>
      </c>
      <c r="B360" s="88"/>
      <c r="C360" s="88"/>
      <c r="D360" s="88"/>
      <c r="E360" s="88"/>
      <c r="F360" s="88" t="s">
        <v>15</v>
      </c>
      <c r="G360" s="88"/>
      <c r="H360" s="2" t="s">
        <v>14</v>
      </c>
      <c r="I360" s="2" t="s">
        <v>0</v>
      </c>
    </row>
    <row r="361" spans="1:9" ht="16.5" customHeight="1" x14ac:dyDescent="0.25">
      <c r="A361" s="5" t="s">
        <v>279</v>
      </c>
      <c r="B361" s="5" t="s">
        <v>20</v>
      </c>
      <c r="C361" s="66" t="s">
        <v>280</v>
      </c>
      <c r="D361" s="67"/>
      <c r="E361" s="68"/>
      <c r="F361" s="69">
        <v>11.44</v>
      </c>
      <c r="G361" s="70"/>
      <c r="H361" s="26"/>
      <c r="I361" s="8">
        <f>F361*H361</f>
        <v>0</v>
      </c>
    </row>
    <row r="362" spans="1:9" ht="28.5" customHeight="1" x14ac:dyDescent="0.25">
      <c r="A362" s="99" t="s">
        <v>281</v>
      </c>
      <c r="B362" s="100"/>
      <c r="C362" s="100"/>
      <c r="D362" s="100"/>
      <c r="E362" s="100"/>
      <c r="F362" s="100"/>
      <c r="G362" s="100"/>
      <c r="H362" s="100"/>
      <c r="I362" s="101"/>
    </row>
    <row r="364" spans="1:9" ht="15" customHeight="1" x14ac:dyDescent="0.3">
      <c r="A364" s="88" t="s">
        <v>13</v>
      </c>
      <c r="B364" s="88"/>
      <c r="C364" s="88"/>
      <c r="D364" s="88"/>
      <c r="E364" s="88"/>
      <c r="F364" s="88" t="s">
        <v>15</v>
      </c>
      <c r="G364" s="88"/>
      <c r="H364" s="2" t="s">
        <v>14</v>
      </c>
      <c r="I364" s="2" t="s">
        <v>0</v>
      </c>
    </row>
    <row r="365" spans="1:9" ht="26.25" customHeight="1" x14ac:dyDescent="0.25">
      <c r="A365" s="5" t="s">
        <v>282</v>
      </c>
      <c r="B365" s="5" t="s">
        <v>20</v>
      </c>
      <c r="C365" s="66" t="s">
        <v>283</v>
      </c>
      <c r="D365" s="67"/>
      <c r="E365" s="68"/>
      <c r="F365" s="69">
        <v>11.44</v>
      </c>
      <c r="G365" s="70"/>
      <c r="H365" s="26"/>
      <c r="I365" s="8">
        <f>F365*H365</f>
        <v>0</v>
      </c>
    </row>
    <row r="366" spans="1:9" ht="88.5" customHeight="1" x14ac:dyDescent="0.25">
      <c r="A366" s="96" t="s">
        <v>284</v>
      </c>
      <c r="B366" s="97"/>
      <c r="C366" s="97"/>
      <c r="D366" s="97"/>
      <c r="E366" s="97"/>
      <c r="F366" s="97"/>
      <c r="G366" s="97"/>
      <c r="H366" s="97"/>
      <c r="I366" s="98"/>
    </row>
    <row r="367" spans="1:9" x14ac:dyDescent="0.25">
      <c r="A367" s="7"/>
    </row>
    <row r="368" spans="1:9" ht="15.75" x14ac:dyDescent="0.3">
      <c r="A368" s="88" t="s">
        <v>13</v>
      </c>
      <c r="B368" s="88"/>
      <c r="C368" s="88"/>
      <c r="D368" s="88"/>
      <c r="E368" s="88"/>
      <c r="F368" s="88" t="s">
        <v>15</v>
      </c>
      <c r="G368" s="88"/>
      <c r="H368" s="2" t="s">
        <v>14</v>
      </c>
      <c r="I368" s="2" t="s">
        <v>0</v>
      </c>
    </row>
    <row r="369" spans="1:9" x14ac:dyDescent="0.25">
      <c r="A369" s="5" t="s">
        <v>285</v>
      </c>
      <c r="B369" s="5" t="s">
        <v>20</v>
      </c>
      <c r="C369" s="66" t="s">
        <v>286</v>
      </c>
      <c r="D369" s="67"/>
      <c r="E369" s="68"/>
      <c r="F369" s="69">
        <v>10.56</v>
      </c>
      <c r="G369" s="70"/>
      <c r="H369" s="26"/>
      <c r="I369" s="8">
        <f>F369*H369</f>
        <v>0</v>
      </c>
    </row>
    <row r="370" spans="1:9" ht="44.25" customHeight="1" x14ac:dyDescent="0.25">
      <c r="A370" s="96" t="s">
        <v>287</v>
      </c>
      <c r="B370" s="97"/>
      <c r="C370" s="97"/>
      <c r="D370" s="97"/>
      <c r="E370" s="97"/>
      <c r="F370" s="97"/>
      <c r="G370" s="97"/>
      <c r="H370" s="97"/>
      <c r="I370" s="98"/>
    </row>
    <row r="371" spans="1:9" x14ac:dyDescent="0.25">
      <c r="A371" s="12"/>
    </row>
    <row r="372" spans="1:9" ht="15.75" x14ac:dyDescent="0.3">
      <c r="A372" s="88" t="s">
        <v>13</v>
      </c>
      <c r="B372" s="88"/>
      <c r="C372" s="88"/>
      <c r="D372" s="88"/>
      <c r="E372" s="88"/>
      <c r="F372" s="88" t="s">
        <v>15</v>
      </c>
      <c r="G372" s="88"/>
      <c r="H372" s="2" t="s">
        <v>14</v>
      </c>
      <c r="I372" s="2" t="s">
        <v>0</v>
      </c>
    </row>
    <row r="373" spans="1:9" x14ac:dyDescent="0.25">
      <c r="A373" s="5" t="s">
        <v>288</v>
      </c>
      <c r="B373" s="5" t="s">
        <v>20</v>
      </c>
      <c r="C373" s="66" t="s">
        <v>289</v>
      </c>
      <c r="D373" s="67"/>
      <c r="E373" s="68"/>
      <c r="F373" s="69">
        <v>3.6</v>
      </c>
      <c r="G373" s="70"/>
      <c r="H373" s="26"/>
      <c r="I373" s="8">
        <f>F373*H373</f>
        <v>0</v>
      </c>
    </row>
    <row r="374" spans="1:9" ht="59.25" customHeight="1" x14ac:dyDescent="0.25">
      <c r="A374" s="96" t="s">
        <v>290</v>
      </c>
      <c r="B374" s="97"/>
      <c r="C374" s="97"/>
      <c r="D374" s="97"/>
      <c r="E374" s="97"/>
      <c r="F374" s="97"/>
      <c r="G374" s="97"/>
      <c r="H374" s="97"/>
      <c r="I374" s="98"/>
    </row>
    <row r="376" spans="1:9" ht="15.75" x14ac:dyDescent="0.3">
      <c r="A376" s="88" t="s">
        <v>13</v>
      </c>
      <c r="B376" s="88"/>
      <c r="C376" s="88"/>
      <c r="D376" s="88"/>
      <c r="E376" s="88"/>
      <c r="F376" s="88" t="s">
        <v>15</v>
      </c>
      <c r="G376" s="88"/>
      <c r="H376" s="2" t="s">
        <v>14</v>
      </c>
      <c r="I376" s="2" t="s">
        <v>0</v>
      </c>
    </row>
    <row r="377" spans="1:9" x14ac:dyDescent="0.25">
      <c r="A377" s="5" t="s">
        <v>291</v>
      </c>
      <c r="B377" s="5" t="s">
        <v>18</v>
      </c>
      <c r="C377" s="66" t="s">
        <v>292</v>
      </c>
      <c r="D377" s="67"/>
      <c r="E377" s="68"/>
      <c r="F377" s="69">
        <v>100</v>
      </c>
      <c r="G377" s="70"/>
      <c r="H377" s="26"/>
      <c r="I377" s="8">
        <f>F377*H377</f>
        <v>0</v>
      </c>
    </row>
    <row r="378" spans="1:9" ht="39.75" customHeight="1" x14ac:dyDescent="0.25">
      <c r="A378" s="96" t="s">
        <v>176</v>
      </c>
      <c r="B378" s="97"/>
      <c r="C378" s="97"/>
      <c r="D378" s="97"/>
      <c r="E378" s="97"/>
      <c r="F378" s="97"/>
      <c r="G378" s="97"/>
      <c r="H378" s="97"/>
      <c r="I378" s="98"/>
    </row>
    <row r="380" spans="1:9" ht="15.75" x14ac:dyDescent="0.3">
      <c r="A380" s="78" t="s">
        <v>293</v>
      </c>
      <c r="B380" s="79"/>
      <c r="C380" s="80" t="s">
        <v>189</v>
      </c>
      <c r="D380" s="81"/>
      <c r="E380" s="82"/>
      <c r="I380" s="52">
        <f>SUM(I383)</f>
        <v>0</v>
      </c>
    </row>
    <row r="381" spans="1:9" ht="18" customHeight="1" x14ac:dyDescent="0.25"/>
    <row r="382" spans="1:9" ht="18.75" customHeight="1" x14ac:dyDescent="0.3">
      <c r="A382" s="88" t="s">
        <v>13</v>
      </c>
      <c r="B382" s="88"/>
      <c r="C382" s="88"/>
      <c r="D382" s="88"/>
      <c r="E382" s="88"/>
      <c r="F382" s="88" t="s">
        <v>15</v>
      </c>
      <c r="G382" s="88"/>
      <c r="H382" s="2" t="s">
        <v>14</v>
      </c>
      <c r="I382" s="2" t="s">
        <v>0</v>
      </c>
    </row>
    <row r="383" spans="1:9" x14ac:dyDescent="0.25">
      <c r="A383" s="5" t="s">
        <v>294</v>
      </c>
      <c r="B383" s="5" t="s">
        <v>20</v>
      </c>
      <c r="C383" s="66" t="s">
        <v>295</v>
      </c>
      <c r="D383" s="67"/>
      <c r="E383" s="68"/>
      <c r="F383" s="69">
        <v>1.33</v>
      </c>
      <c r="G383" s="70"/>
      <c r="H383" s="26"/>
      <c r="I383" s="8">
        <f>F383*H383</f>
        <v>0</v>
      </c>
    </row>
    <row r="384" spans="1:9" x14ac:dyDescent="0.25">
      <c r="A384" s="99" t="s">
        <v>296</v>
      </c>
      <c r="B384" s="100"/>
      <c r="C384" s="100"/>
      <c r="D384" s="100"/>
      <c r="E384" s="100"/>
      <c r="F384" s="100"/>
      <c r="G384" s="100"/>
      <c r="H384" s="100"/>
      <c r="I384" s="101"/>
    </row>
    <row r="385" spans="1:9" x14ac:dyDescent="0.25">
      <c r="A385" s="61"/>
      <c r="B385" s="61"/>
      <c r="C385" s="61"/>
      <c r="D385" s="61"/>
      <c r="E385" s="61"/>
      <c r="F385" s="61"/>
      <c r="G385" s="61"/>
      <c r="H385" s="61"/>
      <c r="I385" s="61"/>
    </row>
    <row r="386" spans="1:9" ht="15.75" x14ac:dyDescent="0.3">
      <c r="A386" s="88" t="s">
        <v>297</v>
      </c>
      <c r="B386" s="88"/>
      <c r="C386" s="89" t="s">
        <v>298</v>
      </c>
      <c r="D386" s="89"/>
      <c r="E386" s="89"/>
      <c r="F386" s="61"/>
      <c r="G386" s="61"/>
      <c r="H386" s="61"/>
      <c r="I386" s="62">
        <f>SUM(I389+I393)</f>
        <v>0</v>
      </c>
    </row>
    <row r="388" spans="1:9" ht="15.75" x14ac:dyDescent="0.3">
      <c r="A388" s="88" t="s">
        <v>13</v>
      </c>
      <c r="B388" s="88"/>
      <c r="C388" s="88"/>
      <c r="D388" s="88"/>
      <c r="E388" s="88"/>
      <c r="F388" s="88" t="s">
        <v>15</v>
      </c>
      <c r="G388" s="88"/>
      <c r="H388" s="2" t="s">
        <v>14</v>
      </c>
      <c r="I388" s="2" t="s">
        <v>0</v>
      </c>
    </row>
    <row r="389" spans="1:9" x14ac:dyDescent="0.25">
      <c r="A389" s="5" t="s">
        <v>299</v>
      </c>
      <c r="B389" s="5" t="s">
        <v>20</v>
      </c>
      <c r="C389" s="66" t="s">
        <v>300</v>
      </c>
      <c r="D389" s="67"/>
      <c r="E389" s="68"/>
      <c r="F389" s="69">
        <v>23.52</v>
      </c>
      <c r="G389" s="70"/>
      <c r="H389" s="26"/>
      <c r="I389" s="8">
        <f>F389*H389</f>
        <v>0</v>
      </c>
    </row>
    <row r="390" spans="1:9" ht="30" customHeight="1" x14ac:dyDescent="0.25">
      <c r="A390" s="99" t="s">
        <v>301</v>
      </c>
      <c r="B390" s="100"/>
      <c r="C390" s="100"/>
      <c r="D390" s="100"/>
      <c r="E390" s="100"/>
      <c r="F390" s="100"/>
      <c r="G390" s="100"/>
      <c r="H390" s="100"/>
      <c r="I390" s="101"/>
    </row>
    <row r="392" spans="1:9" ht="15.75" x14ac:dyDescent="0.3">
      <c r="A392" s="88" t="s">
        <v>13</v>
      </c>
      <c r="B392" s="88"/>
      <c r="C392" s="88"/>
      <c r="D392" s="88"/>
      <c r="E392" s="88"/>
      <c r="F392" s="88" t="s">
        <v>15</v>
      </c>
      <c r="G392" s="88"/>
      <c r="H392" s="2" t="s">
        <v>14</v>
      </c>
      <c r="I392" s="2" t="s">
        <v>0</v>
      </c>
    </row>
    <row r="393" spans="1:9" x14ac:dyDescent="0.25">
      <c r="A393" s="5" t="s">
        <v>308</v>
      </c>
      <c r="B393" s="5" t="s">
        <v>20</v>
      </c>
      <c r="C393" s="66" t="s">
        <v>302</v>
      </c>
      <c r="D393" s="67"/>
      <c r="E393" s="68"/>
      <c r="F393" s="69">
        <v>1115.02</v>
      </c>
      <c r="G393" s="70"/>
      <c r="H393" s="26"/>
      <c r="I393" s="8">
        <f>F393*H393</f>
        <v>0</v>
      </c>
    </row>
    <row r="394" spans="1:9" ht="30" customHeight="1" x14ac:dyDescent="0.25">
      <c r="A394" s="99" t="s">
        <v>307</v>
      </c>
      <c r="B394" s="100"/>
      <c r="C394" s="100"/>
      <c r="D394" s="100"/>
      <c r="E394" s="100"/>
      <c r="F394" s="100"/>
      <c r="G394" s="100"/>
      <c r="H394" s="100"/>
      <c r="I394" s="101"/>
    </row>
    <row r="395" spans="1:9" x14ac:dyDescent="0.25">
      <c r="A395" s="61"/>
      <c r="B395" s="61"/>
      <c r="C395" s="61"/>
      <c r="D395" s="61"/>
      <c r="E395" s="61"/>
      <c r="F395" s="61"/>
      <c r="G395" s="61"/>
      <c r="H395" s="61"/>
      <c r="I395" s="61"/>
    </row>
    <row r="396" spans="1:9" ht="15.75" x14ac:dyDescent="0.3">
      <c r="A396" s="74" t="s">
        <v>303</v>
      </c>
      <c r="B396" s="75"/>
      <c r="C396" s="76" t="s">
        <v>304</v>
      </c>
      <c r="D396" s="77"/>
      <c r="E396" s="77"/>
      <c r="F396" s="77"/>
      <c r="G396" s="77"/>
      <c r="H396" s="77"/>
      <c r="I396" s="63">
        <f>SUM(I397+I427+I433)</f>
        <v>0</v>
      </c>
    </row>
    <row r="397" spans="1:9" ht="15.75" x14ac:dyDescent="0.3">
      <c r="A397" s="88" t="s">
        <v>305</v>
      </c>
      <c r="B397" s="88"/>
      <c r="C397" s="128" t="s">
        <v>306</v>
      </c>
      <c r="D397" s="128"/>
      <c r="E397" s="128"/>
      <c r="I397" s="62">
        <f>SUM(I400+I404+I408+I416+I420+I424)</f>
        <v>0</v>
      </c>
    </row>
    <row r="399" spans="1:9" ht="15.75" x14ac:dyDescent="0.3">
      <c r="A399" s="88" t="s">
        <v>13</v>
      </c>
      <c r="B399" s="88"/>
      <c r="C399" s="88"/>
      <c r="D399" s="88"/>
      <c r="E399" s="88"/>
      <c r="F399" s="88" t="s">
        <v>15</v>
      </c>
      <c r="G399" s="88"/>
      <c r="H399" s="2" t="s">
        <v>14</v>
      </c>
      <c r="I399" s="2" t="s">
        <v>0</v>
      </c>
    </row>
    <row r="400" spans="1:9" ht="18.75" customHeight="1" x14ac:dyDescent="0.25">
      <c r="A400" s="5" t="s">
        <v>54</v>
      </c>
      <c r="B400" s="5" t="s">
        <v>56</v>
      </c>
      <c r="C400" s="66" t="s">
        <v>52</v>
      </c>
      <c r="D400" s="67"/>
      <c r="E400" s="68"/>
      <c r="F400" s="69">
        <v>9</v>
      </c>
      <c r="G400" s="70"/>
      <c r="H400" s="26"/>
      <c r="I400" s="8">
        <f>F400*H400</f>
        <v>0</v>
      </c>
    </row>
    <row r="401" spans="1:9" ht="42" customHeight="1" x14ac:dyDescent="0.25">
      <c r="A401" s="99" t="s">
        <v>309</v>
      </c>
      <c r="B401" s="100"/>
      <c r="C401" s="100"/>
      <c r="D401" s="100"/>
      <c r="E401" s="100"/>
      <c r="F401" s="100"/>
      <c r="G401" s="100"/>
      <c r="H401" s="100"/>
      <c r="I401" s="101"/>
    </row>
    <row r="403" spans="1:9" ht="15.75" x14ac:dyDescent="0.3">
      <c r="A403" s="88" t="s">
        <v>13</v>
      </c>
      <c r="B403" s="88"/>
      <c r="C403" s="88"/>
      <c r="D403" s="88"/>
      <c r="E403" s="88"/>
      <c r="F403" s="88" t="s">
        <v>15</v>
      </c>
      <c r="G403" s="88"/>
      <c r="H403" s="2" t="s">
        <v>14</v>
      </c>
      <c r="I403" s="2" t="s">
        <v>0</v>
      </c>
    </row>
    <row r="404" spans="1:9" ht="22.5" customHeight="1" x14ac:dyDescent="0.25">
      <c r="A404" s="5" t="s">
        <v>310</v>
      </c>
      <c r="B404" s="5" t="s">
        <v>20</v>
      </c>
      <c r="C404" s="66" t="s">
        <v>311</v>
      </c>
      <c r="D404" s="67"/>
      <c r="E404" s="68"/>
      <c r="F404" s="69">
        <v>14.4</v>
      </c>
      <c r="G404" s="70"/>
      <c r="H404" s="26"/>
      <c r="I404" s="8">
        <f>F404*H404</f>
        <v>0</v>
      </c>
    </row>
    <row r="405" spans="1:9" ht="35.25" customHeight="1" x14ac:dyDescent="0.25">
      <c r="A405" s="96" t="s">
        <v>312</v>
      </c>
      <c r="B405" s="97"/>
      <c r="C405" s="97"/>
      <c r="D405" s="97"/>
      <c r="E405" s="97"/>
      <c r="F405" s="97"/>
      <c r="G405" s="97"/>
      <c r="H405" s="97"/>
      <c r="I405" s="98"/>
    </row>
    <row r="406" spans="1:9" x14ac:dyDescent="0.25">
      <c r="A406" s="7"/>
    </row>
    <row r="407" spans="1:9" ht="15.75" x14ac:dyDescent="0.3">
      <c r="A407" s="88" t="s">
        <v>13</v>
      </c>
      <c r="B407" s="88"/>
      <c r="C407" s="88"/>
      <c r="D407" s="88"/>
      <c r="E407" s="88"/>
      <c r="F407" s="88" t="s">
        <v>15</v>
      </c>
      <c r="G407" s="88"/>
      <c r="H407" s="2" t="s">
        <v>14</v>
      </c>
      <c r="I407" s="2" t="s">
        <v>0</v>
      </c>
    </row>
    <row r="408" spans="1:9" ht="15.75" customHeight="1" x14ac:dyDescent="0.25">
      <c r="A408" s="5" t="s">
        <v>62</v>
      </c>
      <c r="B408" s="5" t="s">
        <v>20</v>
      </c>
      <c r="C408" s="66" t="s">
        <v>63</v>
      </c>
      <c r="D408" s="67"/>
      <c r="E408" s="68"/>
      <c r="F408" s="69">
        <v>11.52</v>
      </c>
      <c r="G408" s="70"/>
      <c r="H408" s="26"/>
      <c r="I408" s="8">
        <f>F408*H408</f>
        <v>0</v>
      </c>
    </row>
    <row r="409" spans="1:9" ht="99.75" hidden="1" customHeight="1" x14ac:dyDescent="0.25">
      <c r="A409" s="117" t="s">
        <v>313</v>
      </c>
      <c r="B409" s="118"/>
      <c r="C409" s="118"/>
      <c r="D409" s="118"/>
      <c r="E409" s="118"/>
      <c r="F409" s="118"/>
      <c r="G409" s="118"/>
      <c r="H409" s="118"/>
      <c r="I409" s="119"/>
    </row>
    <row r="410" spans="1:9" x14ac:dyDescent="0.25">
      <c r="A410" s="123"/>
      <c r="B410" s="124"/>
      <c r="C410" s="124"/>
      <c r="D410" s="124"/>
      <c r="E410" s="124"/>
      <c r="F410" s="124"/>
      <c r="G410" s="124"/>
      <c r="H410" s="124"/>
      <c r="I410" s="125"/>
    </row>
    <row r="411" spans="1:9" x14ac:dyDescent="0.25">
      <c r="A411" s="120"/>
      <c r="B411" s="121"/>
      <c r="C411" s="121"/>
      <c r="D411" s="121"/>
      <c r="E411" s="121"/>
      <c r="F411" s="121"/>
      <c r="G411" s="121"/>
      <c r="H411" s="121"/>
      <c r="I411" s="122"/>
    </row>
    <row r="413" spans="1:9" ht="114" hidden="1" customHeight="1" x14ac:dyDescent="0.25">
      <c r="A413" s="5" t="s">
        <v>19</v>
      </c>
      <c r="B413" s="5" t="s">
        <v>16</v>
      </c>
      <c r="C413" s="66" t="s">
        <v>21</v>
      </c>
      <c r="D413" s="67"/>
      <c r="E413" s="68"/>
      <c r="F413" s="69">
        <v>6.78</v>
      </c>
      <c r="G413" s="70"/>
      <c r="H413" s="26"/>
      <c r="I413" s="8">
        <f>F413*H413</f>
        <v>0</v>
      </c>
    </row>
    <row r="414" spans="1:9" ht="71.25" hidden="1" customHeight="1" x14ac:dyDescent="0.25">
      <c r="A414" s="99" t="s">
        <v>22</v>
      </c>
      <c r="B414" s="100"/>
      <c r="C414" s="100"/>
      <c r="D414" s="100"/>
      <c r="E414" s="100"/>
      <c r="F414" s="100"/>
      <c r="G414" s="100"/>
      <c r="H414" s="100"/>
      <c r="I414" s="101"/>
    </row>
    <row r="415" spans="1:9" ht="15.75" x14ac:dyDescent="0.3">
      <c r="A415" s="88" t="s">
        <v>13</v>
      </c>
      <c r="B415" s="88"/>
      <c r="C415" s="88"/>
      <c r="D415" s="88"/>
      <c r="E415" s="88"/>
      <c r="F415" s="88" t="s">
        <v>15</v>
      </c>
      <c r="G415" s="88"/>
      <c r="H415" s="2" t="s">
        <v>14</v>
      </c>
      <c r="I415" s="2" t="s">
        <v>0</v>
      </c>
    </row>
    <row r="416" spans="1:9" x14ac:dyDescent="0.25">
      <c r="A416" s="5" t="s">
        <v>72</v>
      </c>
      <c r="B416" s="5" t="s">
        <v>20</v>
      </c>
      <c r="C416" s="66" t="s">
        <v>314</v>
      </c>
      <c r="D416" s="67"/>
      <c r="E416" s="68"/>
      <c r="F416" s="69">
        <v>91.14</v>
      </c>
      <c r="G416" s="70"/>
      <c r="H416" s="26"/>
      <c r="I416" s="8">
        <f>F416*H416</f>
        <v>0</v>
      </c>
    </row>
    <row r="417" spans="1:9" ht="27.75" customHeight="1" x14ac:dyDescent="0.25">
      <c r="A417" s="99" t="s">
        <v>74</v>
      </c>
      <c r="B417" s="100"/>
      <c r="C417" s="100"/>
      <c r="D417" s="100"/>
      <c r="E417" s="100"/>
      <c r="F417" s="100"/>
      <c r="G417" s="100"/>
      <c r="H417" s="100"/>
      <c r="I417" s="101"/>
    </row>
    <row r="419" spans="1:9" ht="15.75" x14ac:dyDescent="0.3">
      <c r="A419" s="88" t="s">
        <v>13</v>
      </c>
      <c r="B419" s="88"/>
      <c r="C419" s="88"/>
      <c r="D419" s="88"/>
      <c r="E419" s="88"/>
      <c r="F419" s="88" t="s">
        <v>15</v>
      </c>
      <c r="G419" s="88"/>
      <c r="H419" s="2" t="s">
        <v>14</v>
      </c>
      <c r="I419" s="2" t="s">
        <v>0</v>
      </c>
    </row>
    <row r="420" spans="1:9" x14ac:dyDescent="0.25">
      <c r="A420" s="5" t="s">
        <v>85</v>
      </c>
      <c r="B420" s="5" t="s">
        <v>82</v>
      </c>
      <c r="C420" s="66" t="s">
        <v>315</v>
      </c>
      <c r="D420" s="67"/>
      <c r="E420" s="68"/>
      <c r="F420" s="69">
        <v>14.78</v>
      </c>
      <c r="G420" s="70"/>
      <c r="H420" s="26"/>
      <c r="I420" s="8">
        <f>F420*H420</f>
        <v>0</v>
      </c>
    </row>
    <row r="421" spans="1:9" ht="29.25" customHeight="1" x14ac:dyDescent="0.25">
      <c r="A421" s="126" t="s">
        <v>316</v>
      </c>
      <c r="B421" s="126"/>
      <c r="C421" s="126"/>
      <c r="D421" s="126"/>
      <c r="E421" s="126"/>
      <c r="F421" s="126"/>
      <c r="G421" s="126"/>
      <c r="H421" s="126"/>
      <c r="I421" s="126"/>
    </row>
    <row r="423" spans="1:9" ht="15.75" x14ac:dyDescent="0.3">
      <c r="A423" s="88" t="s">
        <v>13</v>
      </c>
      <c r="B423" s="88"/>
      <c r="C423" s="88"/>
      <c r="D423" s="88"/>
      <c r="E423" s="88"/>
      <c r="F423" s="88" t="s">
        <v>15</v>
      </c>
      <c r="G423" s="88"/>
      <c r="H423" s="2" t="s">
        <v>14</v>
      </c>
      <c r="I423" s="2" t="s">
        <v>0</v>
      </c>
    </row>
    <row r="424" spans="1:9" x14ac:dyDescent="0.25">
      <c r="A424" s="5" t="s">
        <v>88</v>
      </c>
      <c r="B424" s="5" t="s">
        <v>82</v>
      </c>
      <c r="C424" s="66" t="s">
        <v>89</v>
      </c>
      <c r="D424" s="67"/>
      <c r="E424" s="68"/>
      <c r="F424" s="69">
        <v>17.739999999999998</v>
      </c>
      <c r="G424" s="70"/>
      <c r="H424" s="26"/>
      <c r="I424" s="8">
        <f>F424*H424</f>
        <v>0</v>
      </c>
    </row>
    <row r="425" spans="1:9" x14ac:dyDescent="0.25">
      <c r="A425" s="127" t="s">
        <v>90</v>
      </c>
      <c r="B425" s="127"/>
      <c r="C425" s="127"/>
      <c r="D425" s="127"/>
      <c r="E425" s="127"/>
      <c r="F425" s="127"/>
      <c r="G425" s="127"/>
      <c r="H425" s="127"/>
      <c r="I425" s="127"/>
    </row>
    <row r="427" spans="1:9" ht="15.75" x14ac:dyDescent="0.3">
      <c r="A427" s="78" t="s">
        <v>317</v>
      </c>
      <c r="B427" s="79"/>
      <c r="C427" s="80" t="s">
        <v>318</v>
      </c>
      <c r="D427" s="81"/>
      <c r="E427" s="82"/>
      <c r="I427" s="52">
        <f>SUM(I430)</f>
        <v>0</v>
      </c>
    </row>
    <row r="429" spans="1:9" ht="15.75" x14ac:dyDescent="0.3">
      <c r="A429" s="88" t="s">
        <v>13</v>
      </c>
      <c r="B429" s="88"/>
      <c r="C429" s="88"/>
      <c r="D429" s="88"/>
      <c r="E429" s="88"/>
      <c r="F429" s="88" t="s">
        <v>15</v>
      </c>
      <c r="G429" s="88"/>
      <c r="H429" s="2" t="s">
        <v>14</v>
      </c>
      <c r="I429" s="2" t="s">
        <v>0</v>
      </c>
    </row>
    <row r="430" spans="1:9" x14ac:dyDescent="0.25">
      <c r="A430" s="5" t="s">
        <v>319</v>
      </c>
      <c r="B430" s="5" t="s">
        <v>20</v>
      </c>
      <c r="C430" s="66" t="s">
        <v>320</v>
      </c>
      <c r="D430" s="67"/>
      <c r="E430" s="68"/>
      <c r="F430" s="69">
        <v>30.78</v>
      </c>
      <c r="G430" s="70"/>
      <c r="H430" s="26"/>
      <c r="I430" s="8">
        <f>F430*H430</f>
        <v>0</v>
      </c>
    </row>
    <row r="431" spans="1:9" ht="42.75" customHeight="1" x14ac:dyDescent="0.25">
      <c r="A431" s="99" t="s">
        <v>321</v>
      </c>
      <c r="B431" s="100"/>
      <c r="C431" s="100"/>
      <c r="D431" s="100"/>
      <c r="E431" s="100"/>
      <c r="F431" s="100"/>
      <c r="G431" s="100"/>
      <c r="H431" s="100"/>
      <c r="I431" s="101"/>
    </row>
    <row r="432" spans="1:9" ht="22.5" customHeight="1" x14ac:dyDescent="0.25">
      <c r="A432" s="61"/>
      <c r="B432" s="61"/>
      <c r="C432" s="61"/>
      <c r="D432" s="61"/>
      <c r="E432" s="61"/>
      <c r="F432" s="61"/>
      <c r="G432" s="61"/>
      <c r="H432" s="61"/>
      <c r="I432" s="61"/>
    </row>
    <row r="433" spans="1:9" ht="25.5" customHeight="1" x14ac:dyDescent="0.3">
      <c r="A433" s="78" t="s">
        <v>322</v>
      </c>
      <c r="B433" s="79"/>
      <c r="C433" s="80" t="s">
        <v>323</v>
      </c>
      <c r="D433" s="81"/>
      <c r="E433" s="82"/>
      <c r="F433" s="61"/>
      <c r="G433" s="61"/>
      <c r="H433" s="61"/>
      <c r="I433" s="62">
        <f>SUM(I436+I440+I444)</f>
        <v>0</v>
      </c>
    </row>
    <row r="434" spans="1:9" ht="14.25" customHeight="1" x14ac:dyDescent="0.25">
      <c r="A434" s="61"/>
      <c r="B434" s="61"/>
      <c r="C434" s="61"/>
      <c r="D434" s="61"/>
      <c r="E434" s="61"/>
      <c r="F434" s="61"/>
      <c r="G434" s="61"/>
      <c r="H434" s="61"/>
      <c r="I434" s="61"/>
    </row>
    <row r="435" spans="1:9" ht="15.75" x14ac:dyDescent="0.3">
      <c r="A435" s="88" t="s">
        <v>13</v>
      </c>
      <c r="B435" s="88"/>
      <c r="C435" s="88"/>
      <c r="D435" s="88"/>
      <c r="E435" s="88"/>
      <c r="F435" s="88" t="s">
        <v>15</v>
      </c>
      <c r="G435" s="88"/>
      <c r="H435" s="2" t="s">
        <v>14</v>
      </c>
      <c r="I435" s="2" t="s">
        <v>0</v>
      </c>
    </row>
    <row r="436" spans="1:9" x14ac:dyDescent="0.25">
      <c r="A436" s="5" t="s">
        <v>179</v>
      </c>
      <c r="B436" s="5" t="s">
        <v>20</v>
      </c>
      <c r="C436" s="66" t="s">
        <v>180</v>
      </c>
      <c r="D436" s="67"/>
      <c r="E436" s="68"/>
      <c r="F436" s="69">
        <v>28.8</v>
      </c>
      <c r="G436" s="70"/>
      <c r="H436" s="26"/>
      <c r="I436" s="8">
        <f>F436*H436</f>
        <v>0</v>
      </c>
    </row>
    <row r="437" spans="1:9" ht="30.75" customHeight="1" x14ac:dyDescent="0.25">
      <c r="A437" s="99" t="s">
        <v>324</v>
      </c>
      <c r="B437" s="100"/>
      <c r="C437" s="100"/>
      <c r="D437" s="100"/>
      <c r="E437" s="100"/>
      <c r="F437" s="100"/>
      <c r="G437" s="100"/>
      <c r="H437" s="100"/>
      <c r="I437" s="101"/>
    </row>
    <row r="439" spans="1:9" ht="15.75" x14ac:dyDescent="0.3">
      <c r="A439" s="88" t="s">
        <v>13</v>
      </c>
      <c r="B439" s="88"/>
      <c r="C439" s="88"/>
      <c r="D439" s="88"/>
      <c r="E439" s="88"/>
      <c r="F439" s="88" t="s">
        <v>15</v>
      </c>
      <c r="G439" s="88"/>
      <c r="H439" s="2" t="s">
        <v>14</v>
      </c>
      <c r="I439" s="2" t="s">
        <v>0</v>
      </c>
    </row>
    <row r="440" spans="1:9" x14ac:dyDescent="0.25">
      <c r="A440" s="5" t="s">
        <v>325</v>
      </c>
      <c r="B440" s="5" t="s">
        <v>20</v>
      </c>
      <c r="C440" s="66" t="s">
        <v>326</v>
      </c>
      <c r="D440" s="67"/>
      <c r="E440" s="68"/>
      <c r="F440" s="69">
        <v>91.14</v>
      </c>
      <c r="G440" s="70"/>
      <c r="H440" s="26"/>
      <c r="I440" s="8">
        <f>F440*H440</f>
        <v>0</v>
      </c>
    </row>
    <row r="441" spans="1:9" ht="32.25" customHeight="1" x14ac:dyDescent="0.25">
      <c r="A441" s="126" t="s">
        <v>327</v>
      </c>
      <c r="B441" s="126"/>
      <c r="C441" s="126"/>
      <c r="D441" s="126"/>
      <c r="E441" s="126"/>
      <c r="F441" s="126"/>
      <c r="G441" s="126"/>
      <c r="H441" s="126"/>
      <c r="I441" s="126"/>
    </row>
    <row r="443" spans="1:9" ht="15.75" x14ac:dyDescent="0.3">
      <c r="A443" s="88" t="s">
        <v>13</v>
      </c>
      <c r="B443" s="88"/>
      <c r="C443" s="88"/>
      <c r="D443" s="88"/>
      <c r="E443" s="88"/>
      <c r="F443" s="88" t="s">
        <v>15</v>
      </c>
      <c r="G443" s="88"/>
      <c r="H443" s="2" t="s">
        <v>14</v>
      </c>
      <c r="I443" s="2" t="s">
        <v>0</v>
      </c>
    </row>
    <row r="444" spans="1:9" x14ac:dyDescent="0.25">
      <c r="A444" s="5" t="s">
        <v>328</v>
      </c>
      <c r="B444" s="5" t="s">
        <v>56</v>
      </c>
      <c r="C444" s="66" t="s">
        <v>329</v>
      </c>
      <c r="D444" s="67"/>
      <c r="E444" s="68"/>
      <c r="F444" s="69">
        <v>130.19999999999999</v>
      </c>
      <c r="G444" s="70"/>
      <c r="H444" s="26"/>
      <c r="I444" s="8">
        <f>F444*H444</f>
        <v>0</v>
      </c>
    </row>
    <row r="445" spans="1:9" ht="30" customHeight="1" x14ac:dyDescent="0.25">
      <c r="A445" s="117" t="s">
        <v>330</v>
      </c>
      <c r="B445" s="118"/>
      <c r="C445" s="118"/>
      <c r="D445" s="118"/>
      <c r="E445" s="118"/>
      <c r="F445" s="118"/>
      <c r="G445" s="118"/>
      <c r="H445" s="118"/>
      <c r="I445" s="119"/>
    </row>
    <row r="446" spans="1:9" ht="10.5" customHeight="1" x14ac:dyDescent="0.25">
      <c r="A446" s="120"/>
      <c r="B446" s="121"/>
      <c r="C446" s="121"/>
      <c r="D446" s="121"/>
      <c r="E446" s="121"/>
      <c r="F446" s="121"/>
      <c r="G446" s="121"/>
      <c r="H446" s="121"/>
      <c r="I446" s="122"/>
    </row>
    <row r="447" spans="1:9" ht="24" customHeight="1" x14ac:dyDescent="0.25">
      <c r="A447" s="49"/>
      <c r="B447" s="49"/>
      <c r="C447" s="49"/>
      <c r="D447" s="49"/>
      <c r="E447" s="49"/>
      <c r="F447" s="49"/>
      <c r="G447" s="49"/>
      <c r="H447" s="49"/>
      <c r="I447" s="49"/>
    </row>
    <row r="448" spans="1:9" ht="22.5" customHeight="1" x14ac:dyDescent="0.3">
      <c r="A448" s="74" t="s">
        <v>331</v>
      </c>
      <c r="B448" s="75"/>
      <c r="C448" s="76" t="s">
        <v>332</v>
      </c>
      <c r="D448" s="77"/>
      <c r="E448" s="77"/>
      <c r="F448" s="77"/>
      <c r="G448" s="77"/>
      <c r="H448" s="77"/>
      <c r="I448" s="63">
        <f>SUM(I450+I469+I475+I489)</f>
        <v>0</v>
      </c>
    </row>
    <row r="450" spans="1:11" ht="15.75" x14ac:dyDescent="0.3">
      <c r="A450" s="78" t="s">
        <v>333</v>
      </c>
      <c r="B450" s="79"/>
      <c r="C450" s="80" t="s">
        <v>225</v>
      </c>
      <c r="D450" s="81"/>
      <c r="E450" s="82"/>
      <c r="I450" s="52">
        <f>SUM(I453+I458+I462+I466)</f>
        <v>0</v>
      </c>
    </row>
    <row r="452" spans="1:11" ht="15.75" x14ac:dyDescent="0.3">
      <c r="A452" s="88" t="s">
        <v>13</v>
      </c>
      <c r="B452" s="88"/>
      <c r="C452" s="88"/>
      <c r="D452" s="88"/>
      <c r="E452" s="88"/>
      <c r="F452" s="88" t="s">
        <v>15</v>
      </c>
      <c r="G452" s="88"/>
      <c r="H452" s="2" t="s">
        <v>14</v>
      </c>
      <c r="I452" s="2" t="s">
        <v>0</v>
      </c>
    </row>
    <row r="453" spans="1:11" x14ac:dyDescent="0.25">
      <c r="A453" s="5" t="s">
        <v>336</v>
      </c>
      <c r="B453" s="5" t="s">
        <v>16</v>
      </c>
      <c r="C453" s="66" t="s">
        <v>334</v>
      </c>
      <c r="D453" s="67"/>
      <c r="E453" s="68"/>
      <c r="F453" s="69">
        <v>26.78</v>
      </c>
      <c r="G453" s="70"/>
      <c r="H453" s="26"/>
      <c r="I453" s="8">
        <f>F453*H453</f>
        <v>0</v>
      </c>
    </row>
    <row r="454" spans="1:11" ht="36" customHeight="1" x14ac:dyDescent="0.25">
      <c r="A454" s="123" t="s">
        <v>335</v>
      </c>
      <c r="B454" s="124"/>
      <c r="C454" s="124"/>
      <c r="D454" s="124"/>
      <c r="E454" s="124"/>
      <c r="F454" s="124"/>
      <c r="G454" s="124"/>
      <c r="H454" s="124"/>
      <c r="I454" s="125"/>
    </row>
    <row r="455" spans="1:11" ht="7.5" customHeight="1" x14ac:dyDescent="0.25">
      <c r="A455" s="120"/>
      <c r="B455" s="121"/>
      <c r="C455" s="121"/>
      <c r="D455" s="121"/>
      <c r="E455" s="121"/>
      <c r="F455" s="121"/>
      <c r="G455" s="121"/>
      <c r="H455" s="121"/>
      <c r="I455" s="122"/>
    </row>
    <row r="457" spans="1:11" ht="15.75" x14ac:dyDescent="0.3">
      <c r="A457" s="88" t="s">
        <v>13</v>
      </c>
      <c r="B457" s="88"/>
      <c r="C457" s="88"/>
      <c r="D457" s="88"/>
      <c r="E457" s="88"/>
      <c r="F457" s="88" t="s">
        <v>15</v>
      </c>
      <c r="G457" s="88"/>
      <c r="H457" s="2" t="s">
        <v>14</v>
      </c>
      <c r="I457" s="2" t="s">
        <v>0</v>
      </c>
    </row>
    <row r="458" spans="1:11" ht="21.75" customHeight="1" x14ac:dyDescent="0.25">
      <c r="A458" s="5" t="s">
        <v>337</v>
      </c>
      <c r="B458" s="5" t="s">
        <v>20</v>
      </c>
      <c r="C458" s="66" t="s">
        <v>338</v>
      </c>
      <c r="D458" s="67"/>
      <c r="E458" s="68"/>
      <c r="F458" s="69">
        <v>2.8</v>
      </c>
      <c r="G458" s="70"/>
      <c r="H458" s="26"/>
      <c r="I458" s="8">
        <f>F458*H458</f>
        <v>0</v>
      </c>
    </row>
    <row r="459" spans="1:11" ht="30" customHeight="1" x14ac:dyDescent="0.25">
      <c r="A459" s="96" t="s">
        <v>339</v>
      </c>
      <c r="B459" s="115"/>
      <c r="C459" s="115"/>
      <c r="D459" s="115"/>
      <c r="E459" s="115"/>
      <c r="F459" s="115"/>
      <c r="G459" s="115"/>
      <c r="H459" s="115"/>
      <c r="I459" s="116"/>
    </row>
    <row r="461" spans="1:11" ht="15.75" x14ac:dyDescent="0.3">
      <c r="A461" s="88" t="s">
        <v>13</v>
      </c>
      <c r="B461" s="88"/>
      <c r="C461" s="88"/>
      <c r="D461" s="88"/>
      <c r="E461" s="88"/>
      <c r="F461" s="88" t="s">
        <v>15</v>
      </c>
      <c r="G461" s="88"/>
      <c r="H461" s="2" t="s">
        <v>14</v>
      </c>
      <c r="I461" s="2" t="s">
        <v>0</v>
      </c>
      <c r="K461" s="21"/>
    </row>
    <row r="462" spans="1:11" ht="18" customHeight="1" x14ac:dyDescent="0.25">
      <c r="A462" s="5" t="s">
        <v>85</v>
      </c>
      <c r="B462" s="5" t="s">
        <v>82</v>
      </c>
      <c r="C462" s="66" t="s">
        <v>340</v>
      </c>
      <c r="D462" s="67"/>
      <c r="E462" s="68"/>
      <c r="F462" s="69">
        <v>2.82</v>
      </c>
      <c r="G462" s="70"/>
      <c r="H462" s="26"/>
      <c r="I462" s="8">
        <f>F462*H462</f>
        <v>0</v>
      </c>
    </row>
    <row r="463" spans="1:11" ht="30.75" customHeight="1" x14ac:dyDescent="0.25">
      <c r="A463" s="103" t="s">
        <v>316</v>
      </c>
      <c r="B463" s="104"/>
      <c r="C463" s="104"/>
      <c r="D463" s="104"/>
      <c r="E463" s="104"/>
      <c r="F463" s="104"/>
      <c r="G463" s="104"/>
      <c r="H463" s="104"/>
      <c r="I463" s="105"/>
    </row>
    <row r="464" spans="1:11" ht="18" customHeight="1" x14ac:dyDescent="0.25"/>
    <row r="465" spans="1:9" ht="15.75" x14ac:dyDescent="0.3">
      <c r="A465" s="88" t="s">
        <v>13</v>
      </c>
      <c r="B465" s="88"/>
      <c r="C465" s="88"/>
      <c r="D465" s="88"/>
      <c r="E465" s="88"/>
      <c r="F465" s="88" t="s">
        <v>15</v>
      </c>
      <c r="G465" s="88"/>
      <c r="H465" s="2" t="s">
        <v>14</v>
      </c>
      <c r="I465" s="2" t="s">
        <v>0</v>
      </c>
    </row>
    <row r="466" spans="1:9" x14ac:dyDescent="0.25">
      <c r="A466" s="5" t="s">
        <v>250</v>
      </c>
      <c r="B466" s="5" t="s">
        <v>82</v>
      </c>
      <c r="C466" s="66" t="s">
        <v>341</v>
      </c>
      <c r="D466" s="67"/>
      <c r="E466" s="68"/>
      <c r="F466" s="69">
        <v>3.38</v>
      </c>
      <c r="G466" s="70"/>
      <c r="H466" s="26"/>
      <c r="I466" s="8">
        <f>F466*H466</f>
        <v>0</v>
      </c>
    </row>
    <row r="467" spans="1:9" x14ac:dyDescent="0.25">
      <c r="A467" s="103" t="s">
        <v>252</v>
      </c>
      <c r="B467" s="104"/>
      <c r="C467" s="104"/>
      <c r="D467" s="104"/>
      <c r="E467" s="104"/>
      <c r="F467" s="104"/>
      <c r="G467" s="104"/>
      <c r="H467" s="104"/>
      <c r="I467" s="105"/>
    </row>
    <row r="468" spans="1:9" x14ac:dyDescent="0.25">
      <c r="A468" s="16"/>
      <c r="B468" s="16"/>
      <c r="C468" s="16"/>
      <c r="D468" s="16"/>
      <c r="E468" s="16"/>
      <c r="F468" s="16"/>
      <c r="G468" s="16"/>
      <c r="H468" s="16"/>
      <c r="I468" s="16"/>
    </row>
    <row r="469" spans="1:9" ht="15.75" x14ac:dyDescent="0.3">
      <c r="A469" s="78" t="s">
        <v>342</v>
      </c>
      <c r="B469" s="79"/>
      <c r="C469" s="80" t="s">
        <v>318</v>
      </c>
      <c r="D469" s="81"/>
      <c r="E469" s="82"/>
      <c r="F469" s="16"/>
      <c r="G469" s="16"/>
      <c r="H469" s="16"/>
      <c r="I469" s="60">
        <f>SUM(I472)</f>
        <v>0</v>
      </c>
    </row>
    <row r="470" spans="1:9" ht="17.25" customHeight="1" x14ac:dyDescent="0.25"/>
    <row r="471" spans="1:9" ht="15.75" x14ac:dyDescent="0.3">
      <c r="A471" s="88" t="s">
        <v>13</v>
      </c>
      <c r="B471" s="88"/>
      <c r="C471" s="88"/>
      <c r="D471" s="88"/>
      <c r="E471" s="88"/>
      <c r="F471" s="88" t="s">
        <v>15</v>
      </c>
      <c r="G471" s="88"/>
      <c r="H471" s="2" t="s">
        <v>14</v>
      </c>
      <c r="I471" s="2" t="s">
        <v>0</v>
      </c>
    </row>
    <row r="472" spans="1:9" x14ac:dyDescent="0.25">
      <c r="A472" s="5" t="s">
        <v>343</v>
      </c>
      <c r="B472" s="5" t="s">
        <v>20</v>
      </c>
      <c r="C472" s="66" t="s">
        <v>344</v>
      </c>
      <c r="D472" s="67"/>
      <c r="E472" s="68"/>
      <c r="F472" s="69">
        <v>7.47</v>
      </c>
      <c r="G472" s="70"/>
      <c r="H472" s="26"/>
      <c r="I472" s="8">
        <f>F472*H472</f>
        <v>0</v>
      </c>
    </row>
    <row r="473" spans="1:9" ht="96" customHeight="1" x14ac:dyDescent="0.25">
      <c r="A473" s="103" t="s">
        <v>345</v>
      </c>
      <c r="B473" s="104"/>
      <c r="C473" s="104"/>
      <c r="D473" s="104"/>
      <c r="E473" s="104"/>
      <c r="F473" s="104"/>
      <c r="G473" s="104"/>
      <c r="H473" s="104"/>
      <c r="I473" s="105"/>
    </row>
    <row r="474" spans="1:9" ht="27.75" customHeight="1" x14ac:dyDescent="0.25">
      <c r="A474" s="16"/>
      <c r="B474" s="16"/>
      <c r="C474" s="16"/>
      <c r="D474" s="16"/>
      <c r="E474" s="16"/>
      <c r="F474" s="16"/>
      <c r="G474" s="16"/>
      <c r="H474" s="16"/>
      <c r="I474" s="16"/>
    </row>
    <row r="475" spans="1:9" ht="17.25" customHeight="1" x14ac:dyDescent="0.3">
      <c r="A475" s="78" t="s">
        <v>346</v>
      </c>
      <c r="B475" s="79"/>
      <c r="C475" s="80" t="s">
        <v>152</v>
      </c>
      <c r="D475" s="81"/>
      <c r="E475" s="82"/>
      <c r="F475" s="16"/>
      <c r="G475" s="16"/>
      <c r="H475" s="16"/>
      <c r="I475" s="60">
        <f>I478+I482+I486</f>
        <v>0</v>
      </c>
    </row>
    <row r="477" spans="1:9" ht="15.75" x14ac:dyDescent="0.3">
      <c r="A477" s="88" t="s">
        <v>13</v>
      </c>
      <c r="B477" s="88"/>
      <c r="C477" s="88"/>
      <c r="D477" s="88"/>
      <c r="E477" s="88"/>
      <c r="F477" s="88" t="s">
        <v>15</v>
      </c>
      <c r="G477" s="88"/>
      <c r="H477" s="2" t="s">
        <v>14</v>
      </c>
      <c r="I477" s="2" t="s">
        <v>0</v>
      </c>
    </row>
    <row r="478" spans="1:9" x14ac:dyDescent="0.25">
      <c r="A478" s="5" t="s">
        <v>282</v>
      </c>
      <c r="B478" s="5" t="s">
        <v>20</v>
      </c>
      <c r="C478" s="66" t="s">
        <v>347</v>
      </c>
      <c r="D478" s="67"/>
      <c r="E478" s="68"/>
      <c r="F478" s="69">
        <v>2.8</v>
      </c>
      <c r="G478" s="70"/>
      <c r="H478" s="26"/>
      <c r="I478" s="8">
        <f>F478*H478</f>
        <v>0</v>
      </c>
    </row>
    <row r="479" spans="1:9" ht="88.5" customHeight="1" x14ac:dyDescent="0.25">
      <c r="A479" s="103" t="s">
        <v>284</v>
      </c>
      <c r="B479" s="104"/>
      <c r="C479" s="104"/>
      <c r="D479" s="104"/>
      <c r="E479" s="104"/>
      <c r="F479" s="104"/>
      <c r="G479" s="104"/>
      <c r="H479" s="104"/>
      <c r="I479" s="105"/>
    </row>
    <row r="481" spans="1:9" ht="15.75" x14ac:dyDescent="0.3">
      <c r="A481" s="88" t="s">
        <v>13</v>
      </c>
      <c r="B481" s="88"/>
      <c r="C481" s="88"/>
      <c r="D481" s="88"/>
      <c r="E481" s="88"/>
      <c r="F481" s="88" t="s">
        <v>15</v>
      </c>
      <c r="G481" s="88"/>
      <c r="H481" s="2" t="s">
        <v>14</v>
      </c>
      <c r="I481" s="2" t="s">
        <v>0</v>
      </c>
    </row>
    <row r="482" spans="1:9" x14ac:dyDescent="0.25">
      <c r="A482" s="5" t="s">
        <v>348</v>
      </c>
      <c r="B482" s="5" t="s">
        <v>56</v>
      </c>
      <c r="C482" s="66" t="s">
        <v>349</v>
      </c>
      <c r="D482" s="67"/>
      <c r="E482" s="68"/>
      <c r="F482" s="69">
        <v>11</v>
      </c>
      <c r="G482" s="70"/>
      <c r="H482" s="26"/>
      <c r="I482" s="8">
        <f>F482*H482</f>
        <v>0</v>
      </c>
    </row>
    <row r="483" spans="1:9" ht="32.25" customHeight="1" x14ac:dyDescent="0.25">
      <c r="A483" s="103" t="s">
        <v>350</v>
      </c>
      <c r="B483" s="104"/>
      <c r="C483" s="104"/>
      <c r="D483" s="104"/>
      <c r="E483" s="104"/>
      <c r="F483" s="104"/>
      <c r="G483" s="104"/>
      <c r="H483" s="104"/>
      <c r="I483" s="105"/>
    </row>
    <row r="485" spans="1:9" ht="15.75" x14ac:dyDescent="0.3">
      <c r="A485" s="88" t="s">
        <v>13</v>
      </c>
      <c r="B485" s="88"/>
      <c r="C485" s="88"/>
      <c r="D485" s="88"/>
      <c r="E485" s="88"/>
      <c r="F485" s="88" t="s">
        <v>15</v>
      </c>
      <c r="G485" s="88"/>
      <c r="H485" s="2" t="s">
        <v>14</v>
      </c>
      <c r="I485" s="2" t="s">
        <v>0</v>
      </c>
    </row>
    <row r="486" spans="1:9" x14ac:dyDescent="0.25">
      <c r="A486" s="5" t="s">
        <v>351</v>
      </c>
      <c r="B486" s="5" t="s">
        <v>56</v>
      </c>
      <c r="C486" s="66" t="s">
        <v>352</v>
      </c>
      <c r="D486" s="67"/>
      <c r="E486" s="68"/>
      <c r="F486" s="69">
        <v>1</v>
      </c>
      <c r="G486" s="70"/>
      <c r="H486" s="26"/>
      <c r="I486" s="8">
        <f>F486*H486</f>
        <v>0</v>
      </c>
    </row>
    <row r="487" spans="1:9" ht="30.75" customHeight="1" x14ac:dyDescent="0.25">
      <c r="A487" s="103" t="s">
        <v>353</v>
      </c>
      <c r="B487" s="104"/>
      <c r="C487" s="104"/>
      <c r="D487" s="104"/>
      <c r="E487" s="104"/>
      <c r="F487" s="104"/>
      <c r="G487" s="104"/>
      <c r="H487" s="104"/>
      <c r="I487" s="105"/>
    </row>
    <row r="489" spans="1:9" ht="15.75" x14ac:dyDescent="0.3">
      <c r="A489" s="78" t="s">
        <v>354</v>
      </c>
      <c r="B489" s="79"/>
      <c r="C489" s="80" t="s">
        <v>355</v>
      </c>
      <c r="D489" s="81"/>
      <c r="E489" s="82"/>
      <c r="I489" s="52">
        <f>SUM(I492+I496+I500)</f>
        <v>0</v>
      </c>
    </row>
    <row r="491" spans="1:9" ht="15.75" x14ac:dyDescent="0.3">
      <c r="A491" s="88" t="s">
        <v>13</v>
      </c>
      <c r="B491" s="88"/>
      <c r="C491" s="88"/>
      <c r="D491" s="88"/>
      <c r="E491" s="88"/>
      <c r="F491" s="88" t="s">
        <v>15</v>
      </c>
      <c r="G491" s="88"/>
      <c r="H491" s="2" t="s">
        <v>14</v>
      </c>
      <c r="I491" s="2" t="s">
        <v>0</v>
      </c>
    </row>
    <row r="492" spans="1:9" ht="18" customHeight="1" x14ac:dyDescent="0.25">
      <c r="A492" s="5" t="s">
        <v>356</v>
      </c>
      <c r="B492" s="5" t="s">
        <v>20</v>
      </c>
      <c r="C492" s="66" t="s">
        <v>357</v>
      </c>
      <c r="D492" s="67"/>
      <c r="E492" s="68"/>
      <c r="F492" s="69">
        <v>26.78</v>
      </c>
      <c r="G492" s="70"/>
      <c r="H492" s="26"/>
      <c r="I492" s="8">
        <f>F492*H492</f>
        <v>0</v>
      </c>
    </row>
    <row r="493" spans="1:9" ht="78.75" customHeight="1" x14ac:dyDescent="0.25">
      <c r="A493" s="103" t="s">
        <v>358</v>
      </c>
      <c r="B493" s="104"/>
      <c r="C493" s="104"/>
      <c r="D493" s="104"/>
      <c r="E493" s="104"/>
      <c r="F493" s="104"/>
      <c r="G493" s="104"/>
      <c r="H493" s="104"/>
      <c r="I493" s="105"/>
    </row>
    <row r="495" spans="1:9" ht="15.75" customHeight="1" x14ac:dyDescent="0.3">
      <c r="A495" s="88" t="s">
        <v>13</v>
      </c>
      <c r="B495" s="88"/>
      <c r="C495" s="88"/>
      <c r="D495" s="88"/>
      <c r="E495" s="88"/>
      <c r="F495" s="88" t="s">
        <v>15</v>
      </c>
      <c r="G495" s="88"/>
      <c r="H495" s="2" t="s">
        <v>14</v>
      </c>
      <c r="I495" s="2" t="s">
        <v>0</v>
      </c>
    </row>
    <row r="496" spans="1:9" ht="18.75" customHeight="1" x14ac:dyDescent="0.25">
      <c r="A496" s="5" t="s">
        <v>299</v>
      </c>
      <c r="B496" s="5" t="s">
        <v>20</v>
      </c>
      <c r="C496" s="66" t="s">
        <v>300</v>
      </c>
      <c r="D496" s="67"/>
      <c r="E496" s="68"/>
      <c r="F496" s="69">
        <v>76.25</v>
      </c>
      <c r="G496" s="70"/>
      <c r="H496" s="26"/>
      <c r="I496" s="8">
        <f>F496*H496</f>
        <v>0</v>
      </c>
    </row>
    <row r="497" spans="1:9" ht="28.5" customHeight="1" x14ac:dyDescent="0.25">
      <c r="A497" s="106" t="s">
        <v>359</v>
      </c>
      <c r="B497" s="107"/>
      <c r="C497" s="107"/>
      <c r="D497" s="107"/>
      <c r="E497" s="107"/>
      <c r="F497" s="107"/>
      <c r="G497" s="107"/>
      <c r="H497" s="107"/>
      <c r="I497" s="108"/>
    </row>
    <row r="498" spans="1:9" x14ac:dyDescent="0.25">
      <c r="D498" s="19"/>
    </row>
    <row r="499" spans="1:9" ht="15.75" x14ac:dyDescent="0.3">
      <c r="A499" s="88" t="s">
        <v>13</v>
      </c>
      <c r="B499" s="88"/>
      <c r="C499" s="88"/>
      <c r="D499" s="88"/>
      <c r="E499" s="88"/>
      <c r="F499" s="88" t="s">
        <v>15</v>
      </c>
      <c r="G499" s="88"/>
      <c r="H499" s="2" t="s">
        <v>14</v>
      </c>
      <c r="I499" s="2" t="s">
        <v>0</v>
      </c>
    </row>
    <row r="500" spans="1:9" ht="18" customHeight="1" x14ac:dyDescent="0.25">
      <c r="A500" s="5" t="s">
        <v>360</v>
      </c>
      <c r="B500" s="5" t="s">
        <v>56</v>
      </c>
      <c r="C500" s="66" t="s">
        <v>361</v>
      </c>
      <c r="D500" s="67"/>
      <c r="E500" s="68"/>
      <c r="F500" s="69">
        <v>30.5</v>
      </c>
      <c r="G500" s="70"/>
      <c r="H500" s="26"/>
      <c r="I500" s="8">
        <f>F500*H500</f>
        <v>0</v>
      </c>
    </row>
    <row r="501" spans="1:9" x14ac:dyDescent="0.25">
      <c r="A501" s="106" t="s">
        <v>366</v>
      </c>
      <c r="B501" s="107"/>
      <c r="C501" s="107"/>
      <c r="D501" s="107"/>
      <c r="E501" s="107"/>
      <c r="F501" s="107"/>
      <c r="G501" s="107"/>
      <c r="H501" s="107"/>
      <c r="I501" s="108"/>
    </row>
    <row r="502" spans="1:9" x14ac:dyDescent="0.25">
      <c r="A502" s="14"/>
    </row>
    <row r="503" spans="1:9" ht="15.75" x14ac:dyDescent="0.3">
      <c r="A503" s="74" t="s">
        <v>362</v>
      </c>
      <c r="B503" s="75"/>
      <c r="C503" s="76" t="s">
        <v>363</v>
      </c>
      <c r="D503" s="77"/>
      <c r="E503" s="77"/>
      <c r="F503" s="77"/>
      <c r="G503" s="77"/>
      <c r="H503" s="77"/>
      <c r="I503" s="11">
        <f>SUM(I505+I509+I513+I517+I521+I525)</f>
        <v>0</v>
      </c>
    </row>
    <row r="504" spans="1:9" ht="16.5" customHeight="1" x14ac:dyDescent="0.25"/>
    <row r="505" spans="1:9" x14ac:dyDescent="0.25">
      <c r="A505" s="5" t="s">
        <v>364</v>
      </c>
      <c r="B505" s="5" t="s">
        <v>104</v>
      </c>
      <c r="C505" s="66" t="s">
        <v>365</v>
      </c>
      <c r="D505" s="67"/>
      <c r="E505" s="68"/>
      <c r="F505" s="69">
        <v>1</v>
      </c>
      <c r="G505" s="70"/>
      <c r="H505" s="26"/>
      <c r="I505" s="8">
        <f>F505*H505</f>
        <v>0</v>
      </c>
    </row>
    <row r="506" spans="1:9" x14ac:dyDescent="0.25">
      <c r="A506" s="103" t="s">
        <v>367</v>
      </c>
      <c r="B506" s="104"/>
      <c r="C506" s="104"/>
      <c r="D506" s="104"/>
      <c r="E506" s="104"/>
      <c r="F506" s="104"/>
      <c r="G506" s="104"/>
      <c r="H506" s="104"/>
      <c r="I506" s="105"/>
    </row>
    <row r="507" spans="1:9" ht="15" customHeight="1" x14ac:dyDescent="0.25"/>
    <row r="508" spans="1:9" ht="15.75" x14ac:dyDescent="0.3">
      <c r="A508" s="88" t="s">
        <v>13</v>
      </c>
      <c r="B508" s="88"/>
      <c r="C508" s="88"/>
      <c r="D508" s="88"/>
      <c r="E508" s="88"/>
      <c r="F508" s="88" t="s">
        <v>15</v>
      </c>
      <c r="G508" s="88"/>
      <c r="H508" s="2" t="s">
        <v>14</v>
      </c>
      <c r="I508" s="2" t="s">
        <v>0</v>
      </c>
    </row>
    <row r="509" spans="1:9" x14ac:dyDescent="0.25">
      <c r="A509" s="5" t="s">
        <v>368</v>
      </c>
      <c r="B509" s="5" t="s">
        <v>104</v>
      </c>
      <c r="C509" s="66" t="s">
        <v>369</v>
      </c>
      <c r="D509" s="67"/>
      <c r="E509" s="68"/>
      <c r="F509" s="69">
        <v>1</v>
      </c>
      <c r="G509" s="70"/>
      <c r="H509" s="26"/>
      <c r="I509" s="8">
        <f>F509*H509</f>
        <v>0</v>
      </c>
    </row>
    <row r="510" spans="1:9" ht="32.25" customHeight="1" x14ac:dyDescent="0.25">
      <c r="A510" s="106" t="s">
        <v>370</v>
      </c>
      <c r="B510" s="107"/>
      <c r="C510" s="107"/>
      <c r="D510" s="107"/>
      <c r="E510" s="107"/>
      <c r="F510" s="107"/>
      <c r="G510" s="107"/>
      <c r="H510" s="107"/>
      <c r="I510" s="108"/>
    </row>
    <row r="511" spans="1:9" x14ac:dyDescent="0.25">
      <c r="A511" s="14"/>
    </row>
    <row r="512" spans="1:9" ht="15.75" x14ac:dyDescent="0.3">
      <c r="A512" s="88" t="s">
        <v>13</v>
      </c>
      <c r="B512" s="88"/>
      <c r="C512" s="88"/>
      <c r="D512" s="88"/>
      <c r="E512" s="88"/>
      <c r="F512" s="88" t="s">
        <v>15</v>
      </c>
      <c r="G512" s="88"/>
      <c r="H512" s="2" t="s">
        <v>14</v>
      </c>
      <c r="I512" s="2" t="s">
        <v>0</v>
      </c>
    </row>
    <row r="513" spans="1:9" ht="14.25" customHeight="1" x14ac:dyDescent="0.25">
      <c r="A513" s="5" t="s">
        <v>371</v>
      </c>
      <c r="B513" s="5" t="s">
        <v>104</v>
      </c>
      <c r="C513" s="66" t="s">
        <v>372</v>
      </c>
      <c r="D513" s="67"/>
      <c r="E513" s="68"/>
      <c r="F513" s="69">
        <v>4</v>
      </c>
      <c r="G513" s="70"/>
      <c r="H513" s="26"/>
      <c r="I513" s="8">
        <f>F513*H513</f>
        <v>0</v>
      </c>
    </row>
    <row r="514" spans="1:9" ht="33.75" customHeight="1" x14ac:dyDescent="0.25">
      <c r="A514" s="71" t="s">
        <v>373</v>
      </c>
      <c r="B514" s="72"/>
      <c r="C514" s="72"/>
      <c r="D514" s="72"/>
      <c r="E514" s="72"/>
      <c r="F514" s="72"/>
      <c r="G514" s="72"/>
      <c r="H514" s="72"/>
      <c r="I514" s="73"/>
    </row>
    <row r="516" spans="1:9" ht="15.75" x14ac:dyDescent="0.3">
      <c r="A516" s="88" t="s">
        <v>13</v>
      </c>
      <c r="B516" s="88"/>
      <c r="C516" s="88"/>
      <c r="D516" s="88"/>
      <c r="E516" s="88"/>
      <c r="F516" s="88" t="s">
        <v>15</v>
      </c>
      <c r="G516" s="88"/>
      <c r="H516" s="2" t="s">
        <v>14</v>
      </c>
      <c r="I516" s="2" t="s">
        <v>0</v>
      </c>
    </row>
    <row r="517" spans="1:9" ht="22.5" customHeight="1" x14ac:dyDescent="0.25">
      <c r="A517" s="5" t="s">
        <v>374</v>
      </c>
      <c r="B517" s="5" t="s">
        <v>104</v>
      </c>
      <c r="C517" s="66" t="s">
        <v>375</v>
      </c>
      <c r="D517" s="67"/>
      <c r="E517" s="68"/>
      <c r="F517" s="69">
        <v>1</v>
      </c>
      <c r="G517" s="70"/>
      <c r="H517" s="26"/>
      <c r="I517" s="8">
        <f>F517*H517</f>
        <v>0</v>
      </c>
    </row>
    <row r="518" spans="1:9" ht="33.75" customHeight="1" x14ac:dyDescent="0.25">
      <c r="A518" s="71" t="s">
        <v>376</v>
      </c>
      <c r="B518" s="72"/>
      <c r="C518" s="72"/>
      <c r="D518" s="72"/>
      <c r="E518" s="72"/>
      <c r="F518" s="72"/>
      <c r="G518" s="72"/>
      <c r="H518" s="72"/>
      <c r="I518" s="73"/>
    </row>
    <row r="520" spans="1:9" ht="15.75" x14ac:dyDescent="0.3">
      <c r="A520" s="88" t="s">
        <v>13</v>
      </c>
      <c r="B520" s="88"/>
      <c r="C520" s="88"/>
      <c r="D520" s="88"/>
      <c r="E520" s="88"/>
      <c r="F520" s="88" t="s">
        <v>15</v>
      </c>
      <c r="G520" s="88"/>
      <c r="H520" s="2" t="s">
        <v>14</v>
      </c>
      <c r="I520" s="2" t="s">
        <v>0</v>
      </c>
    </row>
    <row r="521" spans="1:9" ht="21" customHeight="1" x14ac:dyDescent="0.25">
      <c r="A521" s="5" t="s">
        <v>377</v>
      </c>
      <c r="B521" s="5" t="s">
        <v>104</v>
      </c>
      <c r="C521" s="66" t="s">
        <v>378</v>
      </c>
      <c r="D521" s="67"/>
      <c r="E521" s="68"/>
      <c r="F521" s="69">
        <v>1</v>
      </c>
      <c r="G521" s="70"/>
      <c r="H521" s="26"/>
      <c r="I521" s="8">
        <f>F521*H521</f>
        <v>0</v>
      </c>
    </row>
    <row r="522" spans="1:9" ht="45" customHeight="1" x14ac:dyDescent="0.25">
      <c r="A522" s="71" t="s">
        <v>379</v>
      </c>
      <c r="B522" s="72"/>
      <c r="C522" s="72"/>
      <c r="D522" s="72"/>
      <c r="E522" s="72"/>
      <c r="F522" s="72"/>
      <c r="G522" s="72"/>
      <c r="H522" s="72"/>
      <c r="I522" s="73"/>
    </row>
    <row r="524" spans="1:9" ht="15.75" x14ac:dyDescent="0.3">
      <c r="A524" s="88" t="s">
        <v>13</v>
      </c>
      <c r="B524" s="88"/>
      <c r="C524" s="88"/>
      <c r="D524" s="88"/>
      <c r="E524" s="88"/>
      <c r="F524" s="88" t="s">
        <v>15</v>
      </c>
      <c r="G524" s="88"/>
      <c r="H524" s="2" t="s">
        <v>14</v>
      </c>
      <c r="I524" s="2" t="s">
        <v>0</v>
      </c>
    </row>
    <row r="525" spans="1:9" ht="18.75" customHeight="1" x14ac:dyDescent="0.25">
      <c r="A525" s="5" t="s">
        <v>380</v>
      </c>
      <c r="B525" s="5" t="s">
        <v>104</v>
      </c>
      <c r="C525" s="66" t="s">
        <v>381</v>
      </c>
      <c r="D525" s="67"/>
      <c r="E525" s="68"/>
      <c r="F525" s="69">
        <v>1</v>
      </c>
      <c r="G525" s="70"/>
      <c r="H525" s="26"/>
      <c r="I525" s="8">
        <f>F525*H525</f>
        <v>0</v>
      </c>
    </row>
    <row r="526" spans="1:9" x14ac:dyDescent="0.25">
      <c r="A526" s="71" t="s">
        <v>382</v>
      </c>
      <c r="B526" s="72"/>
      <c r="C526" s="72"/>
      <c r="D526" s="72"/>
      <c r="E526" s="72"/>
      <c r="F526" s="72"/>
      <c r="G526" s="72"/>
      <c r="H526" s="72"/>
      <c r="I526" s="73"/>
    </row>
    <row r="527" spans="1:9" x14ac:dyDescent="0.25">
      <c r="A527" s="54"/>
      <c r="B527" s="64"/>
      <c r="C527" s="64"/>
      <c r="D527" s="64"/>
      <c r="E527" s="64"/>
      <c r="F527" s="64"/>
      <c r="G527" s="64"/>
      <c r="H527" s="64"/>
      <c r="I527" s="64"/>
    </row>
    <row r="528" spans="1:9" ht="15.75" x14ac:dyDescent="0.3">
      <c r="A528" s="74" t="s">
        <v>383</v>
      </c>
      <c r="B528" s="75"/>
      <c r="C528" s="76" t="s">
        <v>384</v>
      </c>
      <c r="D528" s="77"/>
      <c r="E528" s="77"/>
      <c r="F528" s="77"/>
      <c r="G528" s="77"/>
      <c r="H528" s="77"/>
      <c r="I528" s="11">
        <f>SUM(I531+I535+I539+I543+I547+I551+I555+I559+I563+I567+I571+I575+I579)</f>
        <v>0</v>
      </c>
    </row>
    <row r="529" spans="1:9" x14ac:dyDescent="0.25">
      <c r="A529" s="54"/>
      <c r="B529" s="64"/>
      <c r="C529" s="64"/>
      <c r="D529" s="64"/>
      <c r="E529" s="64"/>
      <c r="F529" s="64"/>
      <c r="G529" s="64"/>
      <c r="H529" s="64"/>
      <c r="I529" s="64"/>
    </row>
    <row r="530" spans="1:9" ht="15.75" x14ac:dyDescent="0.3">
      <c r="A530" s="88" t="s">
        <v>13</v>
      </c>
      <c r="B530" s="88"/>
      <c r="C530" s="88"/>
      <c r="D530" s="88"/>
      <c r="E530" s="88"/>
      <c r="F530" s="88" t="s">
        <v>15</v>
      </c>
      <c r="G530" s="88"/>
      <c r="H530" s="2" t="s">
        <v>14</v>
      </c>
      <c r="I530" s="2" t="s">
        <v>0</v>
      </c>
    </row>
    <row r="531" spans="1:9" x14ac:dyDescent="0.25">
      <c r="A531" s="5" t="s">
        <v>385</v>
      </c>
      <c r="B531" s="5" t="s">
        <v>113</v>
      </c>
      <c r="C531" s="66" t="s">
        <v>386</v>
      </c>
      <c r="D531" s="67"/>
      <c r="E531" s="68"/>
      <c r="F531" s="69">
        <v>2</v>
      </c>
      <c r="G531" s="70"/>
      <c r="H531" s="26"/>
      <c r="I531" s="8">
        <f>F531*H531</f>
        <v>0</v>
      </c>
    </row>
    <row r="532" spans="1:9" ht="30.75" customHeight="1" x14ac:dyDescent="0.25">
      <c r="A532" s="96" t="s">
        <v>387</v>
      </c>
      <c r="B532" s="97"/>
      <c r="C532" s="97"/>
      <c r="D532" s="97"/>
      <c r="E532" s="97"/>
      <c r="F532" s="97"/>
      <c r="G532" s="97"/>
      <c r="H532" s="97"/>
      <c r="I532" s="98"/>
    </row>
    <row r="534" spans="1:9" ht="19.5" customHeight="1" x14ac:dyDescent="0.3">
      <c r="A534" s="88" t="s">
        <v>13</v>
      </c>
      <c r="B534" s="88"/>
      <c r="C534" s="88"/>
      <c r="D534" s="88"/>
      <c r="E534" s="88"/>
      <c r="F534" s="88" t="s">
        <v>15</v>
      </c>
      <c r="G534" s="88"/>
      <c r="H534" s="2" t="s">
        <v>14</v>
      </c>
      <c r="I534" s="2" t="s">
        <v>0</v>
      </c>
    </row>
    <row r="535" spans="1:9" ht="16.5" customHeight="1" x14ac:dyDescent="0.25">
      <c r="A535" s="5" t="s">
        <v>388</v>
      </c>
      <c r="B535" s="5" t="s">
        <v>113</v>
      </c>
      <c r="C535" s="66" t="s">
        <v>389</v>
      </c>
      <c r="D535" s="67"/>
      <c r="E535" s="68"/>
      <c r="F535" s="69">
        <v>40</v>
      </c>
      <c r="G535" s="70"/>
      <c r="H535" s="26"/>
      <c r="I535" s="8">
        <f>F535*H535</f>
        <v>0</v>
      </c>
    </row>
    <row r="536" spans="1:9" ht="32.25" customHeight="1" x14ac:dyDescent="0.25">
      <c r="A536" s="99" t="s">
        <v>390</v>
      </c>
      <c r="B536" s="100"/>
      <c r="C536" s="100"/>
      <c r="D536" s="100"/>
      <c r="E536" s="100"/>
      <c r="F536" s="100"/>
      <c r="G536" s="100"/>
      <c r="H536" s="100"/>
      <c r="I536" s="101"/>
    </row>
    <row r="538" spans="1:9" ht="15.75" x14ac:dyDescent="0.3">
      <c r="A538" s="88" t="s">
        <v>13</v>
      </c>
      <c r="B538" s="88"/>
      <c r="C538" s="88"/>
      <c r="D538" s="88"/>
      <c r="E538" s="88"/>
      <c r="F538" s="88" t="s">
        <v>15</v>
      </c>
      <c r="G538" s="88"/>
      <c r="H538" s="2" t="s">
        <v>14</v>
      </c>
      <c r="I538" s="2" t="s">
        <v>0</v>
      </c>
    </row>
    <row r="539" spans="1:9" x14ac:dyDescent="0.25">
      <c r="A539" s="5" t="s">
        <v>391</v>
      </c>
      <c r="B539" s="5" t="s">
        <v>113</v>
      </c>
      <c r="C539" s="66" t="s">
        <v>392</v>
      </c>
      <c r="D539" s="67"/>
      <c r="E539" s="68"/>
      <c r="F539" s="69">
        <v>8</v>
      </c>
      <c r="G539" s="70"/>
      <c r="H539" s="26"/>
      <c r="I539" s="8">
        <f>F539*H539</f>
        <v>0</v>
      </c>
    </row>
    <row r="540" spans="1:9" ht="20.25" customHeight="1" x14ac:dyDescent="0.25">
      <c r="A540" s="99" t="s">
        <v>393</v>
      </c>
      <c r="B540" s="100"/>
      <c r="C540" s="100"/>
      <c r="D540" s="100"/>
      <c r="E540" s="100"/>
      <c r="F540" s="100"/>
      <c r="G540" s="100"/>
      <c r="H540" s="100"/>
      <c r="I540" s="101"/>
    </row>
    <row r="541" spans="1:9" ht="15.75" customHeight="1" x14ac:dyDescent="0.25">
      <c r="A541" s="14"/>
    </row>
    <row r="542" spans="1:9" ht="15.75" x14ac:dyDescent="0.3">
      <c r="A542" s="88" t="s">
        <v>13</v>
      </c>
      <c r="B542" s="88"/>
      <c r="C542" s="88"/>
      <c r="D542" s="88"/>
      <c r="E542" s="88"/>
      <c r="F542" s="88" t="s">
        <v>15</v>
      </c>
      <c r="G542" s="88"/>
      <c r="H542" s="2" t="s">
        <v>14</v>
      </c>
      <c r="I542" s="2" t="s">
        <v>0</v>
      </c>
    </row>
    <row r="543" spans="1:9" x14ac:dyDescent="0.25">
      <c r="A543" s="5" t="s">
        <v>394</v>
      </c>
      <c r="B543" s="5" t="s">
        <v>113</v>
      </c>
      <c r="C543" s="66" t="s">
        <v>395</v>
      </c>
      <c r="D543" s="67"/>
      <c r="E543" s="68"/>
      <c r="F543" s="69">
        <v>3</v>
      </c>
      <c r="G543" s="70"/>
      <c r="H543" s="26"/>
      <c r="I543" s="8">
        <f>F543*H543</f>
        <v>0</v>
      </c>
    </row>
    <row r="544" spans="1:9" ht="22.5" customHeight="1" x14ac:dyDescent="0.25">
      <c r="A544" s="99" t="s">
        <v>396</v>
      </c>
      <c r="B544" s="100"/>
      <c r="C544" s="100"/>
      <c r="D544" s="100"/>
      <c r="E544" s="100"/>
      <c r="F544" s="100"/>
      <c r="G544" s="100"/>
      <c r="H544" s="100"/>
      <c r="I544" s="101"/>
    </row>
    <row r="545" spans="1:9" ht="18.75" customHeight="1" x14ac:dyDescent="0.25"/>
    <row r="546" spans="1:9" ht="18.75" customHeight="1" x14ac:dyDescent="0.3">
      <c r="A546" s="88" t="s">
        <v>13</v>
      </c>
      <c r="B546" s="88"/>
      <c r="C546" s="88"/>
      <c r="D546" s="88"/>
      <c r="E546" s="88"/>
      <c r="F546" s="88" t="s">
        <v>15</v>
      </c>
      <c r="G546" s="88"/>
      <c r="H546" s="2" t="s">
        <v>14</v>
      </c>
      <c r="I546" s="2" t="s">
        <v>0</v>
      </c>
    </row>
    <row r="547" spans="1:9" x14ac:dyDescent="0.25">
      <c r="A547" s="5" t="s">
        <v>397</v>
      </c>
      <c r="B547" s="5" t="s">
        <v>113</v>
      </c>
      <c r="C547" s="66" t="s">
        <v>398</v>
      </c>
      <c r="D547" s="67"/>
      <c r="E547" s="68"/>
      <c r="F547" s="69">
        <v>1</v>
      </c>
      <c r="G547" s="70"/>
      <c r="H547" s="26"/>
      <c r="I547" s="8">
        <f>F547*H547</f>
        <v>0</v>
      </c>
    </row>
    <row r="548" spans="1:9" ht="30.75" customHeight="1" x14ac:dyDescent="0.25">
      <c r="A548" s="99" t="s">
        <v>399</v>
      </c>
      <c r="B548" s="100"/>
      <c r="C548" s="100"/>
      <c r="D548" s="100"/>
      <c r="E548" s="100"/>
      <c r="F548" s="100"/>
      <c r="G548" s="100"/>
      <c r="H548" s="100"/>
      <c r="I548" s="101"/>
    </row>
    <row r="550" spans="1:9" ht="16.5" customHeight="1" x14ac:dyDescent="0.3">
      <c r="A550" s="88" t="s">
        <v>13</v>
      </c>
      <c r="B550" s="88"/>
      <c r="C550" s="88"/>
      <c r="D550" s="88"/>
      <c r="E550" s="88"/>
      <c r="F550" s="88" t="s">
        <v>15</v>
      </c>
      <c r="G550" s="88"/>
      <c r="H550" s="2" t="s">
        <v>14</v>
      </c>
      <c r="I550" s="2" t="s">
        <v>0</v>
      </c>
    </row>
    <row r="551" spans="1:9" ht="23.25" customHeight="1" x14ac:dyDescent="0.25">
      <c r="A551" s="5" t="s">
        <v>400</v>
      </c>
      <c r="B551" s="5" t="s">
        <v>104</v>
      </c>
      <c r="C551" s="66" t="s">
        <v>401</v>
      </c>
      <c r="D551" s="67"/>
      <c r="E551" s="68"/>
      <c r="F551" s="69">
        <v>1</v>
      </c>
      <c r="G551" s="70"/>
      <c r="H551" s="26"/>
      <c r="I551" s="8">
        <f>F551*H551</f>
        <v>0</v>
      </c>
    </row>
    <row r="552" spans="1:9" ht="45.75" customHeight="1" x14ac:dyDescent="0.25">
      <c r="A552" s="103" t="s">
        <v>402</v>
      </c>
      <c r="B552" s="104"/>
      <c r="C552" s="104"/>
      <c r="D552" s="104"/>
      <c r="E552" s="104"/>
      <c r="F552" s="104"/>
      <c r="G552" s="104"/>
      <c r="H552" s="104"/>
      <c r="I552" s="105"/>
    </row>
    <row r="554" spans="1:9" ht="15.75" x14ac:dyDescent="0.3">
      <c r="A554" s="88" t="s">
        <v>13</v>
      </c>
      <c r="B554" s="88"/>
      <c r="C554" s="88"/>
      <c r="D554" s="88"/>
      <c r="E554" s="88"/>
      <c r="F554" s="88" t="s">
        <v>15</v>
      </c>
      <c r="G554" s="88"/>
      <c r="H554" s="2" t="s">
        <v>14</v>
      </c>
      <c r="I554" s="2" t="s">
        <v>0</v>
      </c>
    </row>
    <row r="555" spans="1:9" x14ac:dyDescent="0.25">
      <c r="A555" s="5" t="s">
        <v>403</v>
      </c>
      <c r="B555" s="5" t="s">
        <v>56</v>
      </c>
      <c r="C555" s="66" t="s">
        <v>404</v>
      </c>
      <c r="D555" s="67"/>
      <c r="E555" s="68"/>
      <c r="F555" s="69">
        <v>10</v>
      </c>
      <c r="G555" s="70"/>
      <c r="H555" s="26"/>
      <c r="I555" s="8">
        <f>F555*H555</f>
        <v>0</v>
      </c>
    </row>
    <row r="556" spans="1:9" ht="36" customHeight="1" x14ac:dyDescent="0.25">
      <c r="A556" s="103" t="s">
        <v>405</v>
      </c>
      <c r="B556" s="104"/>
      <c r="C556" s="104"/>
      <c r="D556" s="104"/>
      <c r="E556" s="104"/>
      <c r="F556" s="104"/>
      <c r="G556" s="104"/>
      <c r="H556" s="104"/>
      <c r="I556" s="105"/>
    </row>
    <row r="557" spans="1:9" ht="16.5" customHeight="1" x14ac:dyDescent="0.25"/>
    <row r="558" spans="1:9" ht="15.75" x14ac:dyDescent="0.3">
      <c r="A558" s="88" t="s">
        <v>13</v>
      </c>
      <c r="B558" s="88"/>
      <c r="C558" s="88"/>
      <c r="D558" s="88"/>
      <c r="E558" s="88"/>
      <c r="F558" s="88" t="s">
        <v>15</v>
      </c>
      <c r="G558" s="88"/>
      <c r="H558" s="2" t="s">
        <v>14</v>
      </c>
      <c r="I558" s="2" t="s">
        <v>0</v>
      </c>
    </row>
    <row r="559" spans="1:9" x14ac:dyDescent="0.25">
      <c r="A559" s="5" t="s">
        <v>406</v>
      </c>
      <c r="B559" s="5" t="s">
        <v>56</v>
      </c>
      <c r="C559" s="66" t="s">
        <v>407</v>
      </c>
      <c r="D559" s="67"/>
      <c r="E559" s="68"/>
      <c r="F559" s="69">
        <v>77</v>
      </c>
      <c r="G559" s="70"/>
      <c r="H559" s="26"/>
      <c r="I559" s="8">
        <f>F559*H559</f>
        <v>0</v>
      </c>
    </row>
    <row r="560" spans="1:9" ht="40.5" customHeight="1" x14ac:dyDescent="0.25">
      <c r="A560" s="106" t="s">
        <v>408</v>
      </c>
      <c r="B560" s="107"/>
      <c r="C560" s="107"/>
      <c r="D560" s="107"/>
      <c r="E560" s="107"/>
      <c r="F560" s="107"/>
      <c r="G560" s="107"/>
      <c r="H560" s="107"/>
      <c r="I560" s="108"/>
    </row>
    <row r="561" spans="1:9" ht="15.75" customHeight="1" x14ac:dyDescent="0.25">
      <c r="A561" s="14"/>
    </row>
    <row r="562" spans="1:9" ht="15.75" x14ac:dyDescent="0.3">
      <c r="A562" s="88" t="s">
        <v>13</v>
      </c>
      <c r="B562" s="88"/>
      <c r="C562" s="88"/>
      <c r="D562" s="88"/>
      <c r="E562" s="88"/>
      <c r="F562" s="88" t="s">
        <v>15</v>
      </c>
      <c r="G562" s="88"/>
      <c r="H562" s="2" t="s">
        <v>14</v>
      </c>
      <c r="I562" s="2" t="s">
        <v>0</v>
      </c>
    </row>
    <row r="563" spans="1:9" x14ac:dyDescent="0.25">
      <c r="A563" s="5" t="s">
        <v>409</v>
      </c>
      <c r="B563" s="5" t="s">
        <v>113</v>
      </c>
      <c r="C563" s="66" t="s">
        <v>410</v>
      </c>
      <c r="D563" s="67"/>
      <c r="E563" s="68"/>
      <c r="F563" s="69">
        <v>11</v>
      </c>
      <c r="G563" s="70"/>
      <c r="H563" s="26"/>
      <c r="I563" s="8">
        <f>F563*H563</f>
        <v>0</v>
      </c>
    </row>
    <row r="564" spans="1:9" ht="36" customHeight="1" x14ac:dyDescent="0.25">
      <c r="A564" s="106" t="s">
        <v>411</v>
      </c>
      <c r="B564" s="107"/>
      <c r="C564" s="107"/>
      <c r="D564" s="107"/>
      <c r="E564" s="107"/>
      <c r="F564" s="107"/>
      <c r="G564" s="107"/>
      <c r="H564" s="107"/>
      <c r="I564" s="108"/>
    </row>
    <row r="565" spans="1:9" ht="19.5" customHeight="1" x14ac:dyDescent="0.25"/>
    <row r="566" spans="1:9" ht="15.75" x14ac:dyDescent="0.3">
      <c r="A566" s="88" t="s">
        <v>13</v>
      </c>
      <c r="B566" s="88"/>
      <c r="C566" s="88"/>
      <c r="D566" s="88"/>
      <c r="E566" s="88"/>
      <c r="F566" s="88" t="s">
        <v>15</v>
      </c>
      <c r="G566" s="88"/>
      <c r="H566" s="2" t="s">
        <v>14</v>
      </c>
      <c r="I566" s="2" t="s">
        <v>0</v>
      </c>
    </row>
    <row r="567" spans="1:9" x14ac:dyDescent="0.25">
      <c r="A567" s="5" t="s">
        <v>413</v>
      </c>
      <c r="B567" s="5" t="s">
        <v>113</v>
      </c>
      <c r="C567" s="66" t="s">
        <v>414</v>
      </c>
      <c r="D567" s="67"/>
      <c r="E567" s="68"/>
      <c r="F567" s="69">
        <v>21</v>
      </c>
      <c r="G567" s="70"/>
      <c r="H567" s="26"/>
      <c r="I567" s="8">
        <f>F567*H567</f>
        <v>0</v>
      </c>
    </row>
    <row r="568" spans="1:9" ht="31.5" customHeight="1" x14ac:dyDescent="0.25">
      <c r="A568" s="103" t="s">
        <v>415</v>
      </c>
      <c r="B568" s="104"/>
      <c r="C568" s="104"/>
      <c r="D568" s="104"/>
      <c r="E568" s="104"/>
      <c r="F568" s="104"/>
      <c r="G568" s="104"/>
      <c r="H568" s="104"/>
      <c r="I568" s="105"/>
    </row>
    <row r="570" spans="1:9" ht="15.75" x14ac:dyDescent="0.3">
      <c r="A570" s="88" t="s">
        <v>13</v>
      </c>
      <c r="B570" s="88"/>
      <c r="C570" s="88"/>
      <c r="D570" s="88"/>
      <c r="E570" s="88"/>
      <c r="F570" s="88" t="s">
        <v>15</v>
      </c>
      <c r="G570" s="88"/>
      <c r="H570" s="2" t="s">
        <v>14</v>
      </c>
      <c r="I570" s="2" t="s">
        <v>0</v>
      </c>
    </row>
    <row r="571" spans="1:9" x14ac:dyDescent="0.25">
      <c r="A571" s="5" t="s">
        <v>416</v>
      </c>
      <c r="B571" s="5" t="s">
        <v>113</v>
      </c>
      <c r="C571" s="66" t="s">
        <v>412</v>
      </c>
      <c r="D571" s="67"/>
      <c r="E571" s="68"/>
      <c r="F571" s="69">
        <v>11</v>
      </c>
      <c r="G571" s="70"/>
      <c r="H571" s="26"/>
      <c r="I571" s="8">
        <f>F571*H571</f>
        <v>0</v>
      </c>
    </row>
    <row r="572" spans="1:9" ht="95.25" customHeight="1" x14ac:dyDescent="0.25">
      <c r="A572" s="103" t="s">
        <v>417</v>
      </c>
      <c r="B572" s="104"/>
      <c r="C572" s="104"/>
      <c r="D572" s="104"/>
      <c r="E572" s="104"/>
      <c r="F572" s="104"/>
      <c r="G572" s="104"/>
      <c r="H572" s="104"/>
      <c r="I572" s="105"/>
    </row>
    <row r="574" spans="1:9" ht="15.75" x14ac:dyDescent="0.3">
      <c r="A574" s="88" t="s">
        <v>13</v>
      </c>
      <c r="B574" s="88"/>
      <c r="C574" s="88"/>
      <c r="D574" s="88"/>
      <c r="E574" s="88"/>
      <c r="F574" s="88" t="s">
        <v>15</v>
      </c>
      <c r="G574" s="88"/>
      <c r="H574" s="2" t="s">
        <v>14</v>
      </c>
      <c r="I574" s="2" t="s">
        <v>0</v>
      </c>
    </row>
    <row r="575" spans="1:9" x14ac:dyDescent="0.25">
      <c r="A575" s="5" t="s">
        <v>282</v>
      </c>
      <c r="B575" s="5" t="s">
        <v>20</v>
      </c>
      <c r="C575" s="66" t="s">
        <v>418</v>
      </c>
      <c r="D575" s="67"/>
      <c r="E575" s="68"/>
      <c r="F575" s="69">
        <v>100</v>
      </c>
      <c r="G575" s="70"/>
      <c r="H575" s="26"/>
      <c r="I575" s="8">
        <f>F575*H575</f>
        <v>0</v>
      </c>
    </row>
    <row r="576" spans="1:9" ht="87" customHeight="1" x14ac:dyDescent="0.25">
      <c r="A576" s="103" t="s">
        <v>419</v>
      </c>
      <c r="B576" s="104"/>
      <c r="C576" s="104"/>
      <c r="D576" s="104"/>
      <c r="E576" s="104"/>
      <c r="F576" s="104"/>
      <c r="G576" s="104"/>
      <c r="H576" s="104"/>
      <c r="I576" s="105"/>
    </row>
    <row r="577" spans="1:9" ht="19.5" customHeight="1" x14ac:dyDescent="0.25"/>
    <row r="578" spans="1:9" ht="15.75" x14ac:dyDescent="0.3">
      <c r="A578" s="88" t="s">
        <v>13</v>
      </c>
      <c r="B578" s="88"/>
      <c r="C578" s="88"/>
      <c r="D578" s="88"/>
      <c r="E578" s="88"/>
      <c r="F578" s="88" t="s">
        <v>15</v>
      </c>
      <c r="G578" s="88"/>
      <c r="H578" s="2" t="s">
        <v>14</v>
      </c>
      <c r="I578" s="2" t="s">
        <v>0</v>
      </c>
    </row>
    <row r="579" spans="1:9" x14ac:dyDescent="0.25">
      <c r="A579" s="5" t="s">
        <v>299</v>
      </c>
      <c r="B579" s="5" t="s">
        <v>20</v>
      </c>
      <c r="C579" s="66" t="s">
        <v>300</v>
      </c>
      <c r="D579" s="67"/>
      <c r="E579" s="68"/>
      <c r="F579" s="69">
        <v>646.4</v>
      </c>
      <c r="G579" s="70"/>
      <c r="H579" s="26"/>
      <c r="I579" s="8">
        <f>F579*H579</f>
        <v>0</v>
      </c>
    </row>
    <row r="580" spans="1:9" ht="30.75" customHeight="1" x14ac:dyDescent="0.25">
      <c r="A580" s="71" t="s">
        <v>301</v>
      </c>
      <c r="B580" s="112"/>
      <c r="C580" s="112"/>
      <c r="D580" s="112"/>
      <c r="E580" s="112"/>
      <c r="F580" s="112"/>
      <c r="G580" s="112"/>
      <c r="H580" s="112"/>
      <c r="I580" s="113"/>
    </row>
    <row r="581" spans="1:9" ht="18" customHeight="1" x14ac:dyDescent="0.25"/>
    <row r="583" spans="1:9" ht="15.75" x14ac:dyDescent="0.3">
      <c r="A583" s="74" t="s">
        <v>420</v>
      </c>
      <c r="B583" s="75"/>
      <c r="C583" s="76" t="s">
        <v>421</v>
      </c>
      <c r="D583" s="77"/>
      <c r="E583" s="77"/>
      <c r="F583" s="77"/>
      <c r="G583" s="77"/>
      <c r="H583" s="77"/>
      <c r="I583" s="11">
        <f>SUM(I586+I640+I678+I717+I756+I782+I820)</f>
        <v>0</v>
      </c>
    </row>
    <row r="584" spans="1:9" ht="12.75" customHeight="1" x14ac:dyDescent="0.25"/>
    <row r="585" spans="1:9" ht="12.75" customHeight="1" x14ac:dyDescent="0.25"/>
    <row r="586" spans="1:9" ht="16.5" customHeight="1" x14ac:dyDescent="0.3">
      <c r="A586" s="78" t="s">
        <v>422</v>
      </c>
      <c r="B586" s="79"/>
      <c r="C586" s="80" t="s">
        <v>51</v>
      </c>
      <c r="D586" s="81"/>
      <c r="E586" s="82"/>
      <c r="I586" s="56">
        <f>SUM(I589+I593+I597+I601+I605+I609+I613+I617+I621+I625+I629+I633+I637)</f>
        <v>0</v>
      </c>
    </row>
    <row r="587" spans="1:9" ht="22.5" customHeight="1" x14ac:dyDescent="0.25"/>
    <row r="588" spans="1:9" ht="15.75" x14ac:dyDescent="0.3">
      <c r="A588" s="88" t="s">
        <v>13</v>
      </c>
      <c r="B588" s="88"/>
      <c r="C588" s="88"/>
      <c r="D588" s="88"/>
      <c r="E588" s="88"/>
      <c r="F588" s="88" t="s">
        <v>23</v>
      </c>
      <c r="G588" s="88"/>
      <c r="H588" s="2" t="s">
        <v>14</v>
      </c>
      <c r="I588" s="2" t="s">
        <v>0</v>
      </c>
    </row>
    <row r="589" spans="1:9" x14ac:dyDescent="0.25">
      <c r="A589" s="5" t="s">
        <v>423</v>
      </c>
      <c r="B589" s="5" t="s">
        <v>113</v>
      </c>
      <c r="C589" s="66" t="s">
        <v>424</v>
      </c>
      <c r="D589" s="67"/>
      <c r="E589" s="68"/>
      <c r="F589" s="69">
        <v>1</v>
      </c>
      <c r="G589" s="70"/>
      <c r="H589" s="26"/>
      <c r="I589" s="8">
        <f>F589*H589</f>
        <v>0</v>
      </c>
    </row>
    <row r="590" spans="1:9" ht="71.25" customHeight="1" x14ac:dyDescent="0.25">
      <c r="A590" s="103" t="s">
        <v>425</v>
      </c>
      <c r="B590" s="104"/>
      <c r="C590" s="104"/>
      <c r="D590" s="104"/>
      <c r="E590" s="104"/>
      <c r="F590" s="104"/>
      <c r="G590" s="104"/>
      <c r="H590" s="104"/>
      <c r="I590" s="105"/>
    </row>
    <row r="592" spans="1:9" ht="15.75" x14ac:dyDescent="0.3">
      <c r="A592" s="88" t="s">
        <v>13</v>
      </c>
      <c r="B592" s="88"/>
      <c r="C592" s="88"/>
      <c r="D592" s="88"/>
      <c r="E592" s="88"/>
      <c r="F592" s="88" t="s">
        <v>23</v>
      </c>
      <c r="G592" s="88"/>
      <c r="H592" s="2" t="s">
        <v>14</v>
      </c>
      <c r="I592" s="2" t="s">
        <v>0</v>
      </c>
    </row>
    <row r="593" spans="1:11" ht="27" customHeight="1" x14ac:dyDescent="0.25">
      <c r="A593" s="5" t="s">
        <v>426</v>
      </c>
      <c r="B593" s="5" t="s">
        <v>113</v>
      </c>
      <c r="C593" s="66" t="s">
        <v>427</v>
      </c>
      <c r="D593" s="67"/>
      <c r="E593" s="68"/>
      <c r="F593" s="69">
        <v>2</v>
      </c>
      <c r="G593" s="70"/>
      <c r="H593" s="26"/>
      <c r="I593" s="8">
        <f>F593*H593</f>
        <v>0</v>
      </c>
    </row>
    <row r="594" spans="1:11" ht="26.25" customHeight="1" x14ac:dyDescent="0.25">
      <c r="A594" s="106" t="s">
        <v>428</v>
      </c>
      <c r="B594" s="107"/>
      <c r="C594" s="107"/>
      <c r="D594" s="107"/>
      <c r="E594" s="107"/>
      <c r="F594" s="107"/>
      <c r="G594" s="107"/>
      <c r="H594" s="107"/>
      <c r="I594" s="108"/>
    </row>
    <row r="596" spans="1:11" ht="15.75" x14ac:dyDescent="0.3">
      <c r="A596" s="88" t="s">
        <v>13</v>
      </c>
      <c r="B596" s="88"/>
      <c r="C596" s="88"/>
      <c r="D596" s="88"/>
      <c r="E596" s="88"/>
      <c r="F596" s="88" t="s">
        <v>23</v>
      </c>
      <c r="G596" s="88"/>
      <c r="H596" s="2" t="s">
        <v>14</v>
      </c>
      <c r="I596" s="2" t="s">
        <v>0</v>
      </c>
    </row>
    <row r="597" spans="1:11" x14ac:dyDescent="0.25">
      <c r="A597" s="5" t="s">
        <v>429</v>
      </c>
      <c r="B597" s="5" t="s">
        <v>113</v>
      </c>
      <c r="C597" s="66" t="s">
        <v>430</v>
      </c>
      <c r="D597" s="67"/>
      <c r="E597" s="68"/>
      <c r="F597" s="69">
        <v>2</v>
      </c>
      <c r="G597" s="70"/>
      <c r="H597" s="26"/>
      <c r="I597" s="8">
        <f>F597*H597</f>
        <v>0</v>
      </c>
    </row>
    <row r="598" spans="1:11" x14ac:dyDescent="0.25">
      <c r="A598" s="96" t="s">
        <v>431</v>
      </c>
      <c r="B598" s="97"/>
      <c r="C598" s="97"/>
      <c r="D598" s="97"/>
      <c r="E598" s="97"/>
      <c r="F598" s="97"/>
      <c r="G598" s="97"/>
      <c r="H598" s="97"/>
      <c r="I598" s="98"/>
    </row>
    <row r="599" spans="1:11" ht="18" customHeight="1" x14ac:dyDescent="0.25">
      <c r="A599" s="7"/>
    </row>
    <row r="600" spans="1:11" ht="15.75" x14ac:dyDescent="0.3">
      <c r="A600" s="88" t="s">
        <v>13</v>
      </c>
      <c r="B600" s="88"/>
      <c r="C600" s="88"/>
      <c r="D600" s="88"/>
      <c r="E600" s="88"/>
      <c r="F600" s="88" t="s">
        <v>23</v>
      </c>
      <c r="G600" s="88"/>
      <c r="H600" s="2" t="s">
        <v>14</v>
      </c>
      <c r="I600" s="2" t="s">
        <v>0</v>
      </c>
    </row>
    <row r="601" spans="1:11" x14ac:dyDescent="0.25">
      <c r="A601" s="5" t="s">
        <v>432</v>
      </c>
      <c r="B601" s="5" t="s">
        <v>56</v>
      </c>
      <c r="C601" s="66" t="s">
        <v>433</v>
      </c>
      <c r="D601" s="67"/>
      <c r="E601" s="68"/>
      <c r="F601" s="69">
        <v>4</v>
      </c>
      <c r="G601" s="70"/>
      <c r="H601" s="26"/>
      <c r="I601" s="8">
        <f>F601*H601</f>
        <v>0</v>
      </c>
    </row>
    <row r="602" spans="1:11" x14ac:dyDescent="0.25">
      <c r="A602" s="99" t="s">
        <v>434</v>
      </c>
      <c r="B602" s="100"/>
      <c r="C602" s="100"/>
      <c r="D602" s="100"/>
      <c r="E602" s="100"/>
      <c r="F602" s="100"/>
      <c r="G602" s="100"/>
      <c r="H602" s="100"/>
      <c r="I602" s="101"/>
    </row>
    <row r="604" spans="1:11" ht="15.75" x14ac:dyDescent="0.3">
      <c r="A604" s="88" t="s">
        <v>13</v>
      </c>
      <c r="B604" s="88"/>
      <c r="C604" s="88"/>
      <c r="D604" s="88"/>
      <c r="E604" s="88"/>
      <c r="F604" s="88" t="s">
        <v>23</v>
      </c>
      <c r="G604" s="88"/>
      <c r="H604" s="2" t="s">
        <v>14</v>
      </c>
      <c r="I604" s="2" t="s">
        <v>0</v>
      </c>
    </row>
    <row r="605" spans="1:11" x14ac:dyDescent="0.25">
      <c r="A605" s="5" t="s">
        <v>435</v>
      </c>
      <c r="B605" s="5" t="s">
        <v>113</v>
      </c>
      <c r="C605" s="66" t="s">
        <v>436</v>
      </c>
      <c r="D605" s="67"/>
      <c r="E605" s="68"/>
      <c r="F605" s="69">
        <v>4</v>
      </c>
      <c r="G605" s="70"/>
      <c r="H605" s="26"/>
      <c r="I605" s="8">
        <f>F605*H605</f>
        <v>0</v>
      </c>
    </row>
    <row r="606" spans="1:11" x14ac:dyDescent="0.25">
      <c r="A606" s="99" t="s">
        <v>437</v>
      </c>
      <c r="B606" s="100"/>
      <c r="C606" s="100"/>
      <c r="D606" s="100"/>
      <c r="E606" s="100"/>
      <c r="F606" s="100"/>
      <c r="G606" s="100"/>
      <c r="H606" s="100"/>
      <c r="I606" s="101"/>
    </row>
    <row r="607" spans="1:11" ht="15.75" customHeight="1" x14ac:dyDescent="0.3">
      <c r="J607" s="29"/>
      <c r="K607" s="29"/>
    </row>
    <row r="608" spans="1:11" ht="15.75" x14ac:dyDescent="0.3">
      <c r="A608" s="88" t="s">
        <v>13</v>
      </c>
      <c r="B608" s="88"/>
      <c r="C608" s="88"/>
      <c r="D608" s="88"/>
      <c r="E608" s="88"/>
      <c r="F608" s="88" t="s">
        <v>23</v>
      </c>
      <c r="G608" s="88"/>
      <c r="H608" s="2" t="s">
        <v>14</v>
      </c>
      <c r="I608" s="2" t="s">
        <v>0</v>
      </c>
    </row>
    <row r="609" spans="1:9" x14ac:dyDescent="0.25">
      <c r="A609" s="5" t="s">
        <v>438</v>
      </c>
      <c r="B609" s="5" t="s">
        <v>113</v>
      </c>
      <c r="C609" s="66" t="s">
        <v>439</v>
      </c>
      <c r="D609" s="67"/>
      <c r="E609" s="68"/>
      <c r="F609" s="69">
        <v>1</v>
      </c>
      <c r="G609" s="70"/>
      <c r="H609" s="26"/>
      <c r="I609" s="8">
        <f>F609*H609</f>
        <v>0</v>
      </c>
    </row>
    <row r="610" spans="1:9" x14ac:dyDescent="0.25">
      <c r="A610" s="99" t="s">
        <v>440</v>
      </c>
      <c r="B610" s="100"/>
      <c r="C610" s="100"/>
      <c r="D610" s="100"/>
      <c r="E610" s="100"/>
      <c r="F610" s="100"/>
      <c r="G610" s="100"/>
      <c r="H610" s="100"/>
      <c r="I610" s="101"/>
    </row>
    <row r="612" spans="1:9" ht="15.75" x14ac:dyDescent="0.3">
      <c r="A612" s="88" t="s">
        <v>13</v>
      </c>
      <c r="B612" s="88"/>
      <c r="C612" s="88"/>
      <c r="D612" s="88"/>
      <c r="E612" s="88"/>
      <c r="F612" s="88" t="s">
        <v>23</v>
      </c>
      <c r="G612" s="88"/>
      <c r="H612" s="2" t="s">
        <v>14</v>
      </c>
      <c r="I612" s="2" t="s">
        <v>0</v>
      </c>
    </row>
    <row r="613" spans="1:9" x14ac:dyDescent="0.25">
      <c r="A613" s="5" t="s">
        <v>441</v>
      </c>
      <c r="B613" s="5" t="s">
        <v>113</v>
      </c>
      <c r="C613" s="66" t="s">
        <v>442</v>
      </c>
      <c r="D613" s="67"/>
      <c r="E613" s="68"/>
      <c r="F613" s="69">
        <v>2</v>
      </c>
      <c r="G613" s="70"/>
      <c r="H613" s="26"/>
      <c r="I613" s="8">
        <f>F613*H613</f>
        <v>0</v>
      </c>
    </row>
    <row r="614" spans="1:9" x14ac:dyDescent="0.25">
      <c r="A614" s="99" t="s">
        <v>443</v>
      </c>
      <c r="B614" s="100"/>
      <c r="C614" s="100"/>
      <c r="D614" s="100"/>
      <c r="E614" s="100"/>
      <c r="F614" s="100"/>
      <c r="G614" s="100"/>
      <c r="H614" s="100"/>
      <c r="I614" s="101"/>
    </row>
    <row r="616" spans="1:9" ht="15.75" x14ac:dyDescent="0.3">
      <c r="A616" s="88" t="s">
        <v>13</v>
      </c>
      <c r="B616" s="88"/>
      <c r="C616" s="88"/>
      <c r="D616" s="88"/>
      <c r="E616" s="88"/>
      <c r="F616" s="88" t="s">
        <v>23</v>
      </c>
      <c r="G616" s="88"/>
      <c r="H616" s="2" t="s">
        <v>14</v>
      </c>
      <c r="I616" s="2" t="s">
        <v>0</v>
      </c>
    </row>
    <row r="617" spans="1:9" x14ac:dyDescent="0.25">
      <c r="A617" s="5" t="s">
        <v>444</v>
      </c>
      <c r="B617" s="5" t="s">
        <v>113</v>
      </c>
      <c r="C617" s="66" t="s">
        <v>445</v>
      </c>
      <c r="D617" s="67"/>
      <c r="E617" s="68"/>
      <c r="F617" s="69">
        <v>4</v>
      </c>
      <c r="G617" s="70"/>
      <c r="H617" s="26"/>
      <c r="I617" s="8">
        <f>F617*H617</f>
        <v>0</v>
      </c>
    </row>
    <row r="618" spans="1:9" x14ac:dyDescent="0.25">
      <c r="A618" s="99" t="s">
        <v>446</v>
      </c>
      <c r="B618" s="100"/>
      <c r="C618" s="100"/>
      <c r="D618" s="100"/>
      <c r="E618" s="100"/>
      <c r="F618" s="100"/>
      <c r="G618" s="100"/>
      <c r="H618" s="100"/>
      <c r="I618" s="101"/>
    </row>
    <row r="620" spans="1:9" ht="15.75" x14ac:dyDescent="0.3">
      <c r="A620" s="88" t="s">
        <v>13</v>
      </c>
      <c r="B620" s="88"/>
      <c r="C620" s="88"/>
      <c r="D620" s="88"/>
      <c r="E620" s="88"/>
      <c r="F620" s="88" t="s">
        <v>23</v>
      </c>
      <c r="G620" s="88"/>
      <c r="H620" s="2" t="s">
        <v>14</v>
      </c>
      <c r="I620" s="2" t="s">
        <v>0</v>
      </c>
    </row>
    <row r="621" spans="1:9" ht="18.75" customHeight="1" x14ac:dyDescent="0.25">
      <c r="A621" s="5" t="s">
        <v>449</v>
      </c>
      <c r="B621" s="5" t="s">
        <v>113</v>
      </c>
      <c r="C621" s="66" t="s">
        <v>447</v>
      </c>
      <c r="D621" s="67"/>
      <c r="E621" s="68"/>
      <c r="F621" s="69">
        <v>4</v>
      </c>
      <c r="G621" s="70"/>
      <c r="H621" s="26"/>
      <c r="I621" s="8">
        <f>F621*H621</f>
        <v>0</v>
      </c>
    </row>
    <row r="622" spans="1:9" x14ac:dyDescent="0.25">
      <c r="A622" s="99" t="s">
        <v>448</v>
      </c>
      <c r="B622" s="100"/>
      <c r="C622" s="100"/>
      <c r="D622" s="100"/>
      <c r="E622" s="100"/>
      <c r="F622" s="100"/>
      <c r="G622" s="100"/>
      <c r="H622" s="100"/>
      <c r="I622" s="101"/>
    </row>
    <row r="624" spans="1:9" ht="15.75" x14ac:dyDescent="0.3">
      <c r="A624" s="88" t="s">
        <v>13</v>
      </c>
      <c r="B624" s="88"/>
      <c r="C624" s="88"/>
      <c r="D624" s="88"/>
      <c r="E624" s="88"/>
      <c r="F624" s="88" t="s">
        <v>23</v>
      </c>
      <c r="G624" s="88"/>
      <c r="H624" s="2" t="s">
        <v>14</v>
      </c>
      <c r="I624" s="2" t="s">
        <v>0</v>
      </c>
    </row>
    <row r="625" spans="1:9" x14ac:dyDescent="0.25">
      <c r="A625" s="5" t="s">
        <v>450</v>
      </c>
      <c r="B625" s="5" t="s">
        <v>113</v>
      </c>
      <c r="C625" s="66" t="s">
        <v>451</v>
      </c>
      <c r="D625" s="67"/>
      <c r="E625" s="68"/>
      <c r="F625" s="69">
        <v>4</v>
      </c>
      <c r="G625" s="70"/>
      <c r="H625" s="26"/>
      <c r="I625" s="8">
        <f>F625*H625</f>
        <v>0</v>
      </c>
    </row>
    <row r="626" spans="1:9" x14ac:dyDescent="0.25">
      <c r="A626" s="99" t="s">
        <v>452</v>
      </c>
      <c r="B626" s="100"/>
      <c r="C626" s="100"/>
      <c r="D626" s="100"/>
      <c r="E626" s="100"/>
      <c r="F626" s="100"/>
      <c r="G626" s="100"/>
      <c r="H626" s="100"/>
      <c r="I626" s="101"/>
    </row>
    <row r="627" spans="1:9" ht="13.5" customHeight="1" x14ac:dyDescent="0.25"/>
    <row r="628" spans="1:9" ht="15.75" x14ac:dyDescent="0.3">
      <c r="A628" s="88" t="s">
        <v>13</v>
      </c>
      <c r="B628" s="88"/>
      <c r="C628" s="88"/>
      <c r="D628" s="88"/>
      <c r="E628" s="88"/>
      <c r="F628" s="88" t="s">
        <v>23</v>
      </c>
      <c r="G628" s="88"/>
      <c r="H628" s="2" t="s">
        <v>14</v>
      </c>
      <c r="I628" s="2" t="s">
        <v>0</v>
      </c>
    </row>
    <row r="629" spans="1:9" x14ac:dyDescent="0.25">
      <c r="A629" s="5" t="s">
        <v>453</v>
      </c>
      <c r="B629" s="5" t="s">
        <v>113</v>
      </c>
      <c r="C629" s="66" t="s">
        <v>454</v>
      </c>
      <c r="D629" s="67"/>
      <c r="E629" s="68"/>
      <c r="F629" s="69">
        <v>4</v>
      </c>
      <c r="G629" s="70"/>
      <c r="H629" s="26"/>
      <c r="I629" s="8">
        <f>F629*H629</f>
        <v>0</v>
      </c>
    </row>
    <row r="630" spans="1:9" x14ac:dyDescent="0.25">
      <c r="A630" s="99" t="s">
        <v>455</v>
      </c>
      <c r="B630" s="100"/>
      <c r="C630" s="100"/>
      <c r="D630" s="100"/>
      <c r="E630" s="100"/>
      <c r="F630" s="100"/>
      <c r="G630" s="100"/>
      <c r="H630" s="100"/>
      <c r="I630" s="101"/>
    </row>
    <row r="632" spans="1:9" ht="18" customHeight="1" x14ac:dyDescent="0.3">
      <c r="A632" s="88" t="s">
        <v>13</v>
      </c>
      <c r="B632" s="88"/>
      <c r="C632" s="88"/>
      <c r="D632" s="88"/>
      <c r="E632" s="88"/>
      <c r="F632" s="88" t="s">
        <v>23</v>
      </c>
      <c r="G632" s="88"/>
      <c r="H632" s="2" t="s">
        <v>14</v>
      </c>
      <c r="I632" s="2" t="s">
        <v>0</v>
      </c>
    </row>
    <row r="633" spans="1:9" x14ac:dyDescent="0.25">
      <c r="A633" s="5" t="s">
        <v>456</v>
      </c>
      <c r="B633" s="5" t="s">
        <v>113</v>
      </c>
      <c r="C633" s="66" t="s">
        <v>457</v>
      </c>
      <c r="D633" s="67"/>
      <c r="E633" s="68"/>
      <c r="F633" s="69">
        <v>4</v>
      </c>
      <c r="G633" s="70"/>
      <c r="H633" s="26"/>
      <c r="I633" s="8">
        <f>F633*H633</f>
        <v>0</v>
      </c>
    </row>
    <row r="634" spans="1:9" x14ac:dyDescent="0.25">
      <c r="A634" s="99" t="s">
        <v>458</v>
      </c>
      <c r="B634" s="100"/>
      <c r="C634" s="100"/>
      <c r="D634" s="100"/>
      <c r="E634" s="100"/>
      <c r="F634" s="100"/>
      <c r="G634" s="100"/>
      <c r="H634" s="100"/>
      <c r="I634" s="101"/>
    </row>
    <row r="636" spans="1:9" ht="15.75" customHeight="1" x14ac:dyDescent="0.3">
      <c r="A636" s="88" t="s">
        <v>13</v>
      </c>
      <c r="B636" s="88"/>
      <c r="C636" s="88"/>
      <c r="D636" s="88"/>
      <c r="E636" s="88"/>
      <c r="F636" s="88" t="s">
        <v>23</v>
      </c>
      <c r="G636" s="88"/>
      <c r="H636" s="2" t="s">
        <v>14</v>
      </c>
      <c r="I636" s="2" t="s">
        <v>0</v>
      </c>
    </row>
    <row r="637" spans="1:9" x14ac:dyDescent="0.25">
      <c r="A637" s="5" t="s">
        <v>459</v>
      </c>
      <c r="B637" s="5" t="s">
        <v>56</v>
      </c>
      <c r="C637" s="66" t="s">
        <v>460</v>
      </c>
      <c r="D637" s="67"/>
      <c r="E637" s="68"/>
      <c r="F637" s="69">
        <v>18.5</v>
      </c>
      <c r="G637" s="70"/>
      <c r="H637" s="26"/>
      <c r="I637" s="8">
        <f>F637*H637</f>
        <v>0</v>
      </c>
    </row>
    <row r="638" spans="1:9" ht="17.25" customHeight="1" x14ac:dyDescent="0.25">
      <c r="A638" s="114" t="s">
        <v>461</v>
      </c>
      <c r="B638" s="72"/>
      <c r="C638" s="72"/>
      <c r="D638" s="72"/>
      <c r="E638" s="72"/>
      <c r="F638" s="72"/>
      <c r="G638" s="72"/>
      <c r="H638" s="72"/>
      <c r="I638" s="73"/>
    </row>
    <row r="639" spans="1:9" ht="17.25" customHeight="1" x14ac:dyDescent="0.25">
      <c r="A639" s="64"/>
      <c r="B639" s="64"/>
      <c r="C639" s="64"/>
      <c r="D639" s="64"/>
      <c r="E639" s="64"/>
      <c r="F639" s="64"/>
      <c r="G639" s="64"/>
      <c r="H639" s="64"/>
      <c r="I639" s="64"/>
    </row>
    <row r="640" spans="1:9" ht="17.25" customHeight="1" x14ac:dyDescent="0.3">
      <c r="A640" s="78" t="s">
        <v>463</v>
      </c>
      <c r="B640" s="79"/>
      <c r="C640" s="80" t="s">
        <v>462</v>
      </c>
      <c r="D640" s="81"/>
      <c r="E640" s="82"/>
      <c r="F640" s="64"/>
      <c r="G640" s="64"/>
      <c r="H640" s="64"/>
      <c r="I640" s="56">
        <f>SUM(I643+I647+I651+I655+I659+I663+I667+I671+I675)</f>
        <v>0</v>
      </c>
    </row>
    <row r="641" spans="1:9" ht="17.25" customHeight="1" x14ac:dyDescent="0.25">
      <c r="A641" s="64"/>
      <c r="B641" s="64"/>
      <c r="C641" s="64"/>
      <c r="D641" s="64"/>
      <c r="E641" s="64"/>
      <c r="F641" s="64"/>
      <c r="G641" s="64"/>
      <c r="H641" s="64"/>
      <c r="I641" s="64"/>
    </row>
    <row r="642" spans="1:9" ht="16.5" customHeight="1" x14ac:dyDescent="0.3">
      <c r="A642" s="88" t="s">
        <v>13</v>
      </c>
      <c r="B642" s="88"/>
      <c r="C642" s="88"/>
      <c r="D642" s="88"/>
      <c r="E642" s="88"/>
      <c r="F642" s="88" t="s">
        <v>23</v>
      </c>
      <c r="G642" s="88"/>
      <c r="H642" s="2" t="s">
        <v>14</v>
      </c>
      <c r="I642" s="2" t="s">
        <v>0</v>
      </c>
    </row>
    <row r="643" spans="1:9" x14ac:dyDescent="0.25">
      <c r="A643" s="5" t="s">
        <v>426</v>
      </c>
      <c r="B643" s="5" t="s">
        <v>113</v>
      </c>
      <c r="C643" s="66" t="s">
        <v>427</v>
      </c>
      <c r="D643" s="67"/>
      <c r="E643" s="68"/>
      <c r="F643" s="69">
        <v>2</v>
      </c>
      <c r="G643" s="70"/>
      <c r="H643" s="26"/>
      <c r="I643" s="8">
        <f>F643*H643</f>
        <v>0</v>
      </c>
    </row>
    <row r="644" spans="1:9" x14ac:dyDescent="0.25">
      <c r="A644" s="114" t="s">
        <v>428</v>
      </c>
      <c r="B644" s="72"/>
      <c r="C644" s="72"/>
      <c r="D644" s="72"/>
      <c r="E644" s="72"/>
      <c r="F644" s="72"/>
      <c r="G644" s="72"/>
      <c r="H644" s="72"/>
      <c r="I644" s="73"/>
    </row>
    <row r="646" spans="1:9" ht="15.75" x14ac:dyDescent="0.3">
      <c r="A646" s="88" t="s">
        <v>13</v>
      </c>
      <c r="B646" s="88"/>
      <c r="C646" s="88"/>
      <c r="D646" s="88"/>
      <c r="E646" s="88"/>
      <c r="F646" s="88" t="s">
        <v>23</v>
      </c>
      <c r="G646" s="88"/>
      <c r="H646" s="2" t="s">
        <v>14</v>
      </c>
      <c r="I646" s="2" t="s">
        <v>0</v>
      </c>
    </row>
    <row r="647" spans="1:9" x14ac:dyDescent="0.25">
      <c r="A647" s="5" t="s">
        <v>429</v>
      </c>
      <c r="B647" s="5" t="s">
        <v>113</v>
      </c>
      <c r="C647" s="66" t="s">
        <v>430</v>
      </c>
      <c r="D647" s="67"/>
      <c r="E647" s="68"/>
      <c r="F647" s="69">
        <v>2</v>
      </c>
      <c r="G647" s="70"/>
      <c r="H647" s="26"/>
      <c r="I647" s="8">
        <f>F647*H647</f>
        <v>0</v>
      </c>
    </row>
    <row r="648" spans="1:9" ht="18.75" customHeight="1" x14ac:dyDescent="0.25">
      <c r="A648" s="99" t="s">
        <v>431</v>
      </c>
      <c r="B648" s="100"/>
      <c r="C648" s="100"/>
      <c r="D648" s="100"/>
      <c r="E648" s="100"/>
      <c r="F648" s="100"/>
      <c r="G648" s="100"/>
      <c r="H648" s="100"/>
      <c r="I648" s="101"/>
    </row>
    <row r="650" spans="1:9" ht="15.75" x14ac:dyDescent="0.3">
      <c r="A650" s="88" t="s">
        <v>13</v>
      </c>
      <c r="B650" s="88"/>
      <c r="C650" s="88"/>
      <c r="D650" s="88"/>
      <c r="E650" s="88"/>
      <c r="F650" s="88" t="s">
        <v>23</v>
      </c>
      <c r="G650" s="88"/>
      <c r="H650" s="2" t="s">
        <v>14</v>
      </c>
      <c r="I650" s="2" t="s">
        <v>0</v>
      </c>
    </row>
    <row r="651" spans="1:9" x14ac:dyDescent="0.25">
      <c r="A651" s="5" t="s">
        <v>432</v>
      </c>
      <c r="B651" s="5" t="s">
        <v>56</v>
      </c>
      <c r="C651" s="66" t="s">
        <v>464</v>
      </c>
      <c r="D651" s="67"/>
      <c r="E651" s="68"/>
      <c r="F651" s="69">
        <v>8</v>
      </c>
      <c r="G651" s="70"/>
      <c r="H651" s="26"/>
      <c r="I651" s="8">
        <f>F651*H651</f>
        <v>0</v>
      </c>
    </row>
    <row r="652" spans="1:9" ht="18.75" customHeight="1" x14ac:dyDescent="0.25">
      <c r="A652" s="99" t="s">
        <v>434</v>
      </c>
      <c r="B652" s="100"/>
      <c r="C652" s="100"/>
      <c r="D652" s="100"/>
      <c r="E652" s="100"/>
      <c r="F652" s="100"/>
      <c r="G652" s="100"/>
      <c r="H652" s="100"/>
      <c r="I652" s="101"/>
    </row>
    <row r="654" spans="1:9" ht="15.75" x14ac:dyDescent="0.3">
      <c r="A654" s="88" t="s">
        <v>13</v>
      </c>
      <c r="B654" s="88"/>
      <c r="C654" s="88"/>
      <c r="D654" s="88"/>
      <c r="E654" s="88"/>
      <c r="F654" s="88" t="s">
        <v>23</v>
      </c>
      <c r="G654" s="88"/>
      <c r="H654" s="2" t="s">
        <v>14</v>
      </c>
      <c r="I654" s="2" t="s">
        <v>0</v>
      </c>
    </row>
    <row r="655" spans="1:9" x14ac:dyDescent="0.25">
      <c r="A655" s="5" t="s">
        <v>435</v>
      </c>
      <c r="B655" s="5" t="s">
        <v>113</v>
      </c>
      <c r="C655" s="66" t="s">
        <v>465</v>
      </c>
      <c r="D655" s="67"/>
      <c r="E655" s="68"/>
      <c r="F655" s="69">
        <v>2</v>
      </c>
      <c r="G655" s="70"/>
      <c r="H655" s="26"/>
      <c r="I655" s="8">
        <f>F655*H655</f>
        <v>0</v>
      </c>
    </row>
    <row r="656" spans="1:9" x14ac:dyDescent="0.25">
      <c r="A656" s="99" t="s">
        <v>437</v>
      </c>
      <c r="B656" s="100"/>
      <c r="C656" s="100"/>
      <c r="D656" s="100"/>
      <c r="E656" s="100"/>
      <c r="F656" s="100"/>
      <c r="G656" s="100"/>
      <c r="H656" s="100"/>
      <c r="I656" s="101"/>
    </row>
    <row r="657" spans="1:9" ht="18" customHeight="1" x14ac:dyDescent="0.25"/>
    <row r="658" spans="1:9" ht="15.75" x14ac:dyDescent="0.3">
      <c r="A658" s="88" t="s">
        <v>13</v>
      </c>
      <c r="B658" s="88"/>
      <c r="C658" s="88"/>
      <c r="D658" s="88"/>
      <c r="E658" s="88"/>
      <c r="F658" s="88" t="s">
        <v>23</v>
      </c>
      <c r="G658" s="88"/>
      <c r="H658" s="2" t="s">
        <v>14</v>
      </c>
      <c r="I658" s="2" t="s">
        <v>0</v>
      </c>
    </row>
    <row r="659" spans="1:9" ht="16.5" customHeight="1" x14ac:dyDescent="0.25">
      <c r="A659" s="5" t="s">
        <v>441</v>
      </c>
      <c r="B659" s="5" t="s">
        <v>113</v>
      </c>
      <c r="C659" s="66" t="s">
        <v>442</v>
      </c>
      <c r="D659" s="67"/>
      <c r="E659" s="68"/>
      <c r="F659" s="69">
        <v>2</v>
      </c>
      <c r="G659" s="70"/>
      <c r="H659" s="26"/>
      <c r="I659" s="8">
        <f>F659*H659</f>
        <v>0</v>
      </c>
    </row>
    <row r="660" spans="1:9" x14ac:dyDescent="0.25">
      <c r="A660" s="99" t="s">
        <v>443</v>
      </c>
      <c r="B660" s="100"/>
      <c r="C660" s="100"/>
      <c r="D660" s="100"/>
      <c r="E660" s="100"/>
      <c r="F660" s="100"/>
      <c r="G660" s="100"/>
      <c r="H660" s="100"/>
      <c r="I660" s="101"/>
    </row>
    <row r="662" spans="1:9" ht="15.75" x14ac:dyDescent="0.3">
      <c r="A662" s="88" t="s">
        <v>13</v>
      </c>
      <c r="B662" s="88"/>
      <c r="C662" s="88"/>
      <c r="D662" s="88"/>
      <c r="E662" s="88"/>
      <c r="F662" s="88" t="s">
        <v>23</v>
      </c>
      <c r="G662" s="88"/>
      <c r="H662" s="2" t="s">
        <v>14</v>
      </c>
      <c r="I662" s="2" t="s">
        <v>0</v>
      </c>
    </row>
    <row r="663" spans="1:9" ht="15" customHeight="1" x14ac:dyDescent="0.25">
      <c r="A663" s="5" t="s">
        <v>444</v>
      </c>
      <c r="B663" s="5" t="s">
        <v>113</v>
      </c>
      <c r="C663" s="66" t="s">
        <v>445</v>
      </c>
      <c r="D663" s="67"/>
      <c r="E663" s="68"/>
      <c r="F663" s="69">
        <v>4</v>
      </c>
      <c r="G663" s="70"/>
      <c r="H663" s="26"/>
      <c r="I663" s="8">
        <f>F663*H663</f>
        <v>0</v>
      </c>
    </row>
    <row r="664" spans="1:9" x14ac:dyDescent="0.25">
      <c r="A664" s="99" t="s">
        <v>466</v>
      </c>
      <c r="B664" s="100"/>
      <c r="C664" s="100"/>
      <c r="D664" s="100"/>
      <c r="E664" s="100"/>
      <c r="F664" s="100"/>
      <c r="G664" s="100"/>
      <c r="H664" s="100"/>
      <c r="I664" s="101"/>
    </row>
    <row r="666" spans="1:9" ht="15.75" x14ac:dyDescent="0.3">
      <c r="A666" s="88" t="s">
        <v>13</v>
      </c>
      <c r="B666" s="88"/>
      <c r="C666" s="88"/>
      <c r="D666" s="88"/>
      <c r="E666" s="88"/>
      <c r="F666" s="88" t="s">
        <v>23</v>
      </c>
      <c r="G666" s="88"/>
      <c r="H666" s="2" t="s">
        <v>14</v>
      </c>
      <c r="I666" s="2" t="s">
        <v>0</v>
      </c>
    </row>
    <row r="667" spans="1:9" x14ac:dyDescent="0.25">
      <c r="A667" s="5" t="s">
        <v>449</v>
      </c>
      <c r="B667" s="5" t="s">
        <v>113</v>
      </c>
      <c r="C667" s="66" t="s">
        <v>467</v>
      </c>
      <c r="D667" s="67"/>
      <c r="E667" s="68"/>
      <c r="F667" s="69">
        <v>2</v>
      </c>
      <c r="G667" s="70"/>
      <c r="H667" s="26"/>
      <c r="I667" s="8">
        <f>F667*H667</f>
        <v>0</v>
      </c>
    </row>
    <row r="668" spans="1:9" x14ac:dyDescent="0.25">
      <c r="A668" s="99" t="s">
        <v>468</v>
      </c>
      <c r="B668" s="100"/>
      <c r="C668" s="100"/>
      <c r="D668" s="100"/>
      <c r="E668" s="100"/>
      <c r="F668" s="100"/>
      <c r="G668" s="100"/>
      <c r="H668" s="100"/>
      <c r="I668" s="101"/>
    </row>
    <row r="669" spans="1:9" ht="12.75" customHeight="1" x14ac:dyDescent="0.25"/>
    <row r="670" spans="1:9" ht="15.75" x14ac:dyDescent="0.3">
      <c r="A670" s="88" t="s">
        <v>13</v>
      </c>
      <c r="B670" s="88"/>
      <c r="C670" s="88"/>
      <c r="D670" s="88"/>
      <c r="E670" s="88"/>
      <c r="F670" s="88" t="s">
        <v>23</v>
      </c>
      <c r="G670" s="88"/>
      <c r="H670" s="2" t="s">
        <v>14</v>
      </c>
      <c r="I670" s="2" t="s">
        <v>0</v>
      </c>
    </row>
    <row r="671" spans="1:9" x14ac:dyDescent="0.25">
      <c r="A671" s="5" t="s">
        <v>450</v>
      </c>
      <c r="B671" s="5" t="s">
        <v>113</v>
      </c>
      <c r="C671" s="66" t="s">
        <v>469</v>
      </c>
      <c r="D671" s="67"/>
      <c r="E671" s="68"/>
      <c r="F671" s="69">
        <v>2</v>
      </c>
      <c r="G671" s="70"/>
      <c r="H671" s="26"/>
      <c r="I671" s="8">
        <f>F671*H671</f>
        <v>0</v>
      </c>
    </row>
    <row r="672" spans="1:9" x14ac:dyDescent="0.25">
      <c r="A672" s="99" t="s">
        <v>452</v>
      </c>
      <c r="B672" s="100"/>
      <c r="C672" s="100"/>
      <c r="D672" s="100"/>
      <c r="E672" s="100"/>
      <c r="F672" s="100"/>
      <c r="G672" s="100"/>
      <c r="H672" s="100"/>
      <c r="I672" s="101"/>
    </row>
    <row r="674" spans="1:9" ht="13.5" customHeight="1" x14ac:dyDescent="0.3">
      <c r="A674" s="88" t="s">
        <v>13</v>
      </c>
      <c r="B674" s="88"/>
      <c r="C674" s="88"/>
      <c r="D674" s="88"/>
      <c r="E674" s="88"/>
      <c r="F674" s="88" t="s">
        <v>23</v>
      </c>
      <c r="G674" s="88"/>
      <c r="H674" s="2" t="s">
        <v>14</v>
      </c>
      <c r="I674" s="2" t="s">
        <v>0</v>
      </c>
    </row>
    <row r="675" spans="1:9" ht="20.25" customHeight="1" x14ac:dyDescent="0.25">
      <c r="A675" s="5" t="s">
        <v>470</v>
      </c>
      <c r="B675" s="5" t="s">
        <v>113</v>
      </c>
      <c r="C675" s="66" t="s">
        <v>454</v>
      </c>
      <c r="D675" s="67"/>
      <c r="E675" s="68"/>
      <c r="F675" s="69">
        <v>2</v>
      </c>
      <c r="G675" s="70"/>
      <c r="H675" s="26"/>
      <c r="I675" s="8">
        <f>F675*H675</f>
        <v>0</v>
      </c>
    </row>
    <row r="676" spans="1:9" x14ac:dyDescent="0.25">
      <c r="A676" s="99" t="s">
        <v>471</v>
      </c>
      <c r="B676" s="100"/>
      <c r="C676" s="100"/>
      <c r="D676" s="100"/>
      <c r="E676" s="100"/>
      <c r="F676" s="100"/>
      <c r="G676" s="100"/>
      <c r="H676" s="100"/>
      <c r="I676" s="101"/>
    </row>
    <row r="677" spans="1:9" x14ac:dyDescent="0.25">
      <c r="A677" s="61"/>
      <c r="B677" s="61"/>
      <c r="C677" s="61"/>
      <c r="D677" s="61"/>
      <c r="E677" s="61"/>
      <c r="F677" s="61"/>
      <c r="G677" s="61"/>
      <c r="H677" s="61"/>
      <c r="I677" s="61"/>
    </row>
    <row r="678" spans="1:9" ht="15.75" x14ac:dyDescent="0.3">
      <c r="A678" s="78" t="s">
        <v>472</v>
      </c>
      <c r="B678" s="79"/>
      <c r="C678" s="80" t="s">
        <v>304</v>
      </c>
      <c r="D678" s="81"/>
      <c r="E678" s="82"/>
      <c r="F678" s="61"/>
      <c r="G678" s="61"/>
      <c r="H678" s="61"/>
      <c r="I678" s="62">
        <f>SUM(I681+I685+I689+I693+I697+I701+I705+I709+I713)</f>
        <v>0</v>
      </c>
    </row>
    <row r="679" spans="1:9" x14ac:dyDescent="0.25">
      <c r="A679" s="61"/>
      <c r="B679" s="61"/>
      <c r="C679" s="61"/>
      <c r="D679" s="61"/>
      <c r="E679" s="61"/>
      <c r="F679" s="61"/>
      <c r="G679" s="61"/>
      <c r="H679" s="61"/>
      <c r="I679" s="61"/>
    </row>
    <row r="680" spans="1:9" ht="15.75" x14ac:dyDescent="0.3">
      <c r="A680" s="88" t="s">
        <v>13</v>
      </c>
      <c r="B680" s="88"/>
      <c r="C680" s="88"/>
      <c r="D680" s="88"/>
      <c r="E680" s="88"/>
      <c r="F680" s="88" t="s">
        <v>23</v>
      </c>
      <c r="G680" s="88"/>
      <c r="H680" s="2" t="s">
        <v>14</v>
      </c>
      <c r="I680" s="2" t="s">
        <v>0</v>
      </c>
    </row>
    <row r="681" spans="1:9" x14ac:dyDescent="0.25">
      <c r="A681" s="5" t="s">
        <v>429</v>
      </c>
      <c r="B681" s="5" t="s">
        <v>113</v>
      </c>
      <c r="C681" s="66" t="s">
        <v>430</v>
      </c>
      <c r="D681" s="67"/>
      <c r="E681" s="68"/>
      <c r="F681" s="69">
        <v>2</v>
      </c>
      <c r="G681" s="70"/>
      <c r="H681" s="26"/>
      <c r="I681" s="8">
        <f>F681*H681</f>
        <v>0</v>
      </c>
    </row>
    <row r="682" spans="1:9" x14ac:dyDescent="0.25">
      <c r="A682" s="99" t="s">
        <v>431</v>
      </c>
      <c r="B682" s="100"/>
      <c r="C682" s="100"/>
      <c r="D682" s="100"/>
      <c r="E682" s="100"/>
      <c r="F682" s="100"/>
      <c r="G682" s="100"/>
      <c r="H682" s="100"/>
      <c r="I682" s="101"/>
    </row>
    <row r="683" spans="1:9" ht="16.5" customHeight="1" x14ac:dyDescent="0.25"/>
    <row r="684" spans="1:9" ht="15.75" x14ac:dyDescent="0.3">
      <c r="A684" s="88" t="s">
        <v>13</v>
      </c>
      <c r="B684" s="88"/>
      <c r="C684" s="88"/>
      <c r="D684" s="88"/>
      <c r="E684" s="88"/>
      <c r="F684" s="88" t="s">
        <v>23</v>
      </c>
      <c r="G684" s="88"/>
      <c r="H684" s="2" t="s">
        <v>14</v>
      </c>
      <c r="I684" s="2" t="s">
        <v>0</v>
      </c>
    </row>
    <row r="685" spans="1:9" x14ac:dyDescent="0.25">
      <c r="A685" s="5" t="s">
        <v>473</v>
      </c>
      <c r="B685" s="5" t="s">
        <v>113</v>
      </c>
      <c r="C685" s="66" t="s">
        <v>474</v>
      </c>
      <c r="D685" s="67"/>
      <c r="E685" s="68"/>
      <c r="F685" s="69">
        <v>1</v>
      </c>
      <c r="G685" s="70"/>
      <c r="H685" s="26"/>
      <c r="I685" s="8">
        <f>F685*H685</f>
        <v>0</v>
      </c>
    </row>
    <row r="686" spans="1:9" x14ac:dyDescent="0.25">
      <c r="A686" s="99" t="s">
        <v>475</v>
      </c>
      <c r="B686" s="100"/>
      <c r="C686" s="100"/>
      <c r="D686" s="100"/>
      <c r="E686" s="100"/>
      <c r="F686" s="100"/>
      <c r="G686" s="100"/>
      <c r="H686" s="100"/>
      <c r="I686" s="101"/>
    </row>
    <row r="687" spans="1:9" ht="20.25" customHeight="1" x14ac:dyDescent="0.25"/>
    <row r="688" spans="1:9" ht="15.75" x14ac:dyDescent="0.3">
      <c r="A688" s="88" t="s">
        <v>13</v>
      </c>
      <c r="B688" s="88"/>
      <c r="C688" s="88"/>
      <c r="D688" s="88"/>
      <c r="E688" s="88"/>
      <c r="F688" s="88" t="s">
        <v>23</v>
      </c>
      <c r="G688" s="88"/>
      <c r="H688" s="2" t="s">
        <v>14</v>
      </c>
      <c r="I688" s="2" t="s">
        <v>0</v>
      </c>
    </row>
    <row r="689" spans="1:9" x14ac:dyDescent="0.25">
      <c r="A689" s="5" t="s">
        <v>435</v>
      </c>
      <c r="B689" s="5" t="s">
        <v>113</v>
      </c>
      <c r="C689" s="66" t="s">
        <v>436</v>
      </c>
      <c r="D689" s="67"/>
      <c r="E689" s="68"/>
      <c r="F689" s="69">
        <v>4</v>
      </c>
      <c r="G689" s="70"/>
      <c r="H689" s="26"/>
      <c r="I689" s="8">
        <f>F689*H689</f>
        <v>0</v>
      </c>
    </row>
    <row r="690" spans="1:9" x14ac:dyDescent="0.25">
      <c r="A690" s="99" t="s">
        <v>437</v>
      </c>
      <c r="B690" s="100"/>
      <c r="C690" s="100"/>
      <c r="D690" s="100"/>
      <c r="E690" s="100"/>
      <c r="F690" s="100"/>
      <c r="G690" s="100"/>
      <c r="H690" s="100"/>
      <c r="I690" s="101"/>
    </row>
    <row r="692" spans="1:9" ht="15.75" x14ac:dyDescent="0.3">
      <c r="A692" s="88" t="s">
        <v>13</v>
      </c>
      <c r="B692" s="88"/>
      <c r="C692" s="88"/>
      <c r="D692" s="88"/>
      <c r="E692" s="88"/>
      <c r="F692" s="88" t="s">
        <v>23</v>
      </c>
      <c r="G692" s="88"/>
      <c r="H692" s="2" t="s">
        <v>14</v>
      </c>
      <c r="I692" s="2" t="s">
        <v>0</v>
      </c>
    </row>
    <row r="693" spans="1:9" ht="15" customHeight="1" x14ac:dyDescent="0.25">
      <c r="A693" s="5" t="s">
        <v>476</v>
      </c>
      <c r="B693" s="5" t="s">
        <v>113</v>
      </c>
      <c r="C693" s="66" t="s">
        <v>442</v>
      </c>
      <c r="D693" s="67"/>
      <c r="E693" s="68"/>
      <c r="F693" s="69">
        <v>2</v>
      </c>
      <c r="G693" s="70"/>
      <c r="H693" s="26"/>
      <c r="I693" s="8">
        <f>F693*H693</f>
        <v>0</v>
      </c>
    </row>
    <row r="694" spans="1:9" x14ac:dyDescent="0.25">
      <c r="A694" s="96" t="s">
        <v>477</v>
      </c>
      <c r="B694" s="97"/>
      <c r="C694" s="97"/>
      <c r="D694" s="97"/>
      <c r="E694" s="97"/>
      <c r="F694" s="97"/>
      <c r="G694" s="97"/>
      <c r="H694" s="97"/>
      <c r="I694" s="98"/>
    </row>
    <row r="696" spans="1:9" ht="15.75" x14ac:dyDescent="0.3">
      <c r="A696" s="88" t="s">
        <v>13</v>
      </c>
      <c r="B696" s="88"/>
      <c r="C696" s="88"/>
      <c r="D696" s="88"/>
      <c r="E696" s="88"/>
      <c r="F696" s="88" t="s">
        <v>23</v>
      </c>
      <c r="G696" s="88"/>
      <c r="H696" s="2" t="s">
        <v>14</v>
      </c>
      <c r="I696" s="2" t="s">
        <v>0</v>
      </c>
    </row>
    <row r="697" spans="1:9" ht="18.75" customHeight="1" x14ac:dyDescent="0.25">
      <c r="A697" s="5" t="s">
        <v>444</v>
      </c>
      <c r="B697" s="5" t="s">
        <v>113</v>
      </c>
      <c r="C697" s="66" t="s">
        <v>445</v>
      </c>
      <c r="D697" s="67"/>
      <c r="E697" s="68"/>
      <c r="F697" s="69">
        <v>2</v>
      </c>
      <c r="G697" s="70"/>
      <c r="H697" s="26"/>
      <c r="I697" s="8">
        <f>F697*H697</f>
        <v>0</v>
      </c>
    </row>
    <row r="698" spans="1:9" x14ac:dyDescent="0.25">
      <c r="A698" s="99" t="s">
        <v>466</v>
      </c>
      <c r="B698" s="100"/>
      <c r="C698" s="100"/>
      <c r="D698" s="100"/>
      <c r="E698" s="100"/>
      <c r="F698" s="100"/>
      <c r="G698" s="100"/>
      <c r="H698" s="100"/>
      <c r="I698" s="101"/>
    </row>
    <row r="700" spans="1:9" ht="15.75" x14ac:dyDescent="0.3">
      <c r="A700" s="88" t="s">
        <v>13</v>
      </c>
      <c r="B700" s="88"/>
      <c r="C700" s="88"/>
      <c r="D700" s="88"/>
      <c r="E700" s="88"/>
      <c r="F700" s="88" t="s">
        <v>23</v>
      </c>
      <c r="G700" s="88"/>
      <c r="H700" s="2" t="s">
        <v>14</v>
      </c>
      <c r="I700" s="2" t="s">
        <v>0</v>
      </c>
    </row>
    <row r="701" spans="1:9" ht="17.25" customHeight="1" x14ac:dyDescent="0.25">
      <c r="A701" s="5" t="s">
        <v>449</v>
      </c>
      <c r="B701" s="5" t="s">
        <v>113</v>
      </c>
      <c r="C701" s="66" t="s">
        <v>447</v>
      </c>
      <c r="D701" s="67"/>
      <c r="E701" s="68"/>
      <c r="F701" s="69">
        <v>4</v>
      </c>
      <c r="G701" s="70"/>
      <c r="H701" s="26"/>
      <c r="I701" s="8">
        <f>F701*H701</f>
        <v>0</v>
      </c>
    </row>
    <row r="702" spans="1:9" x14ac:dyDescent="0.25">
      <c r="A702" s="99" t="s">
        <v>468</v>
      </c>
      <c r="B702" s="100"/>
      <c r="C702" s="100"/>
      <c r="D702" s="100"/>
      <c r="E702" s="100"/>
      <c r="F702" s="100"/>
      <c r="G702" s="100"/>
      <c r="H702" s="100"/>
      <c r="I702" s="101"/>
    </row>
    <row r="704" spans="1:9" ht="15.75" x14ac:dyDescent="0.3">
      <c r="A704" s="88" t="s">
        <v>13</v>
      </c>
      <c r="B704" s="88"/>
      <c r="C704" s="88"/>
      <c r="D704" s="88"/>
      <c r="E704" s="88"/>
      <c r="F704" s="88" t="s">
        <v>23</v>
      </c>
      <c r="G704" s="88"/>
      <c r="H704" s="2" t="s">
        <v>14</v>
      </c>
      <c r="I704" s="2" t="s">
        <v>0</v>
      </c>
    </row>
    <row r="705" spans="1:9" x14ac:dyDescent="0.25">
      <c r="A705" s="5" t="s">
        <v>450</v>
      </c>
      <c r="B705" s="5" t="s">
        <v>113</v>
      </c>
      <c r="C705" s="66" t="s">
        <v>451</v>
      </c>
      <c r="D705" s="67"/>
      <c r="E705" s="68"/>
      <c r="F705" s="69">
        <v>4</v>
      </c>
      <c r="G705" s="70"/>
      <c r="H705" s="26"/>
      <c r="I705" s="8">
        <f>F705*H705</f>
        <v>0</v>
      </c>
    </row>
    <row r="706" spans="1:9" x14ac:dyDescent="0.25">
      <c r="A706" s="99" t="s">
        <v>478</v>
      </c>
      <c r="B706" s="100"/>
      <c r="C706" s="100"/>
      <c r="D706" s="100"/>
      <c r="E706" s="100"/>
      <c r="F706" s="100"/>
      <c r="G706" s="100"/>
      <c r="H706" s="100"/>
      <c r="I706" s="101"/>
    </row>
    <row r="708" spans="1:9" ht="15.75" x14ac:dyDescent="0.3">
      <c r="A708" s="88" t="s">
        <v>13</v>
      </c>
      <c r="B708" s="88"/>
      <c r="C708" s="88"/>
      <c r="D708" s="88"/>
      <c r="E708" s="88"/>
      <c r="F708" s="88" t="s">
        <v>23</v>
      </c>
      <c r="G708" s="88"/>
      <c r="H708" s="2" t="s">
        <v>14</v>
      </c>
      <c r="I708" s="2" t="s">
        <v>0</v>
      </c>
    </row>
    <row r="709" spans="1:9" x14ac:dyDescent="0.25">
      <c r="A709" s="5" t="s">
        <v>453</v>
      </c>
      <c r="B709" s="5" t="s">
        <v>113</v>
      </c>
      <c r="C709" s="66" t="s">
        <v>454</v>
      </c>
      <c r="D709" s="67"/>
      <c r="E709" s="68"/>
      <c r="F709" s="69">
        <v>4</v>
      </c>
      <c r="G709" s="70"/>
      <c r="H709" s="26"/>
      <c r="I709" s="8">
        <f>F709*H709</f>
        <v>0</v>
      </c>
    </row>
    <row r="710" spans="1:9" x14ac:dyDescent="0.25">
      <c r="A710" s="96" t="s">
        <v>455</v>
      </c>
      <c r="B710" s="97"/>
      <c r="C710" s="97"/>
      <c r="D710" s="97"/>
      <c r="E710" s="97"/>
      <c r="F710" s="97"/>
      <c r="G710" s="97"/>
      <c r="H710" s="97"/>
      <c r="I710" s="98"/>
    </row>
    <row r="712" spans="1:9" ht="15.75" x14ac:dyDescent="0.3">
      <c r="A712" s="88" t="s">
        <v>13</v>
      </c>
      <c r="B712" s="88"/>
      <c r="C712" s="88"/>
      <c r="D712" s="88"/>
      <c r="E712" s="88"/>
      <c r="F712" s="88" t="s">
        <v>23</v>
      </c>
      <c r="G712" s="88"/>
      <c r="H712" s="2" t="s">
        <v>14</v>
      </c>
      <c r="I712" s="2" t="s">
        <v>0</v>
      </c>
    </row>
    <row r="713" spans="1:9" x14ac:dyDescent="0.25">
      <c r="A713" s="5" t="s">
        <v>456</v>
      </c>
      <c r="B713" s="5" t="s">
        <v>113</v>
      </c>
      <c r="C713" s="66" t="s">
        <v>457</v>
      </c>
      <c r="D713" s="67"/>
      <c r="E713" s="68"/>
      <c r="F713" s="69">
        <v>4</v>
      </c>
      <c r="G713" s="70"/>
      <c r="H713" s="26"/>
      <c r="I713" s="8">
        <f>F713*H713</f>
        <v>0</v>
      </c>
    </row>
    <row r="714" spans="1:9" x14ac:dyDescent="0.25">
      <c r="A714" s="71" t="s">
        <v>458</v>
      </c>
      <c r="B714" s="112"/>
      <c r="C714" s="112"/>
      <c r="D714" s="112"/>
      <c r="E714" s="112"/>
      <c r="F714" s="112"/>
      <c r="G714" s="112"/>
      <c r="H714" s="112"/>
      <c r="I714" s="113"/>
    </row>
    <row r="715" spans="1:9" ht="16.5" customHeight="1" x14ac:dyDescent="0.25"/>
    <row r="716" spans="1:9" x14ac:dyDescent="0.25">
      <c r="A716" s="165"/>
      <c r="B716" s="165"/>
      <c r="C716" s="165"/>
      <c r="D716" s="165"/>
      <c r="E716" s="165"/>
      <c r="F716" s="165"/>
      <c r="G716" s="165"/>
      <c r="H716" s="165"/>
      <c r="I716" s="165"/>
    </row>
    <row r="717" spans="1:9" ht="15.75" x14ac:dyDescent="0.3">
      <c r="A717" s="88" t="s">
        <v>479</v>
      </c>
      <c r="B717" s="88"/>
      <c r="C717" s="89" t="s">
        <v>332</v>
      </c>
      <c r="D717" s="89"/>
      <c r="E717" s="89"/>
      <c r="F717" s="165"/>
      <c r="G717" s="165"/>
      <c r="H717" s="165"/>
      <c r="I717" s="166">
        <f>SUM(I720+I724+I728+I732+I736+I740+I744+I748+I752)</f>
        <v>0</v>
      </c>
    </row>
    <row r="718" spans="1:9" ht="17.25" customHeight="1" x14ac:dyDescent="0.25"/>
    <row r="719" spans="1:9" ht="15.75" x14ac:dyDescent="0.3">
      <c r="A719" s="88" t="s">
        <v>13</v>
      </c>
      <c r="B719" s="88"/>
      <c r="C719" s="88"/>
      <c r="D719" s="88"/>
      <c r="E719" s="88"/>
      <c r="F719" s="88" t="s">
        <v>23</v>
      </c>
      <c r="G719" s="88"/>
      <c r="H719" s="2" t="s">
        <v>14</v>
      </c>
      <c r="I719" s="2" t="s">
        <v>0</v>
      </c>
    </row>
    <row r="720" spans="1:9" x14ac:dyDescent="0.25">
      <c r="A720" s="5" t="s">
        <v>426</v>
      </c>
      <c r="B720" s="5" t="s">
        <v>17</v>
      </c>
      <c r="C720" s="66" t="s">
        <v>427</v>
      </c>
      <c r="D720" s="67"/>
      <c r="E720" s="68"/>
      <c r="F720" s="69">
        <v>2</v>
      </c>
      <c r="G720" s="70"/>
      <c r="H720" s="26"/>
      <c r="I720" s="8">
        <f>F720*H720</f>
        <v>0</v>
      </c>
    </row>
    <row r="721" spans="1:24" x14ac:dyDescent="0.25">
      <c r="A721" s="96" t="s">
        <v>480</v>
      </c>
      <c r="B721" s="97"/>
      <c r="C721" s="97"/>
      <c r="D721" s="97"/>
      <c r="E721" s="97"/>
      <c r="F721" s="97"/>
      <c r="G721" s="97"/>
      <c r="H721" s="97"/>
      <c r="I721" s="98"/>
    </row>
    <row r="722" spans="1:24" ht="14.25" customHeight="1" x14ac:dyDescent="0.25"/>
    <row r="723" spans="1:24" ht="15.75" x14ac:dyDescent="0.3">
      <c r="A723" s="88" t="s">
        <v>13</v>
      </c>
      <c r="B723" s="88"/>
      <c r="C723" s="88"/>
      <c r="D723" s="88"/>
      <c r="E723" s="88"/>
      <c r="F723" s="88" t="s">
        <v>23</v>
      </c>
      <c r="G723" s="88"/>
      <c r="H723" s="2" t="s">
        <v>14</v>
      </c>
      <c r="I723" s="2" t="s">
        <v>0</v>
      </c>
    </row>
    <row r="724" spans="1:24" x14ac:dyDescent="0.25">
      <c r="A724" s="5" t="s">
        <v>429</v>
      </c>
      <c r="B724" s="5" t="s">
        <v>113</v>
      </c>
      <c r="C724" s="66" t="s">
        <v>481</v>
      </c>
      <c r="D724" s="67"/>
      <c r="E724" s="68"/>
      <c r="F724" s="69">
        <v>2</v>
      </c>
      <c r="G724" s="70"/>
      <c r="H724" s="26"/>
      <c r="I724" s="8">
        <f>F724*H724</f>
        <v>0</v>
      </c>
    </row>
    <row r="725" spans="1:24" ht="21" customHeight="1" x14ac:dyDescent="0.25">
      <c r="A725" s="96" t="s">
        <v>431</v>
      </c>
      <c r="B725" s="97"/>
      <c r="C725" s="97"/>
      <c r="D725" s="97"/>
      <c r="E725" s="97"/>
      <c r="F725" s="97"/>
      <c r="G725" s="97"/>
      <c r="H725" s="97"/>
      <c r="I725" s="98"/>
    </row>
    <row r="726" spans="1:24" s="13" customFormat="1" ht="21" customHeight="1" x14ac:dyDescent="0.25">
      <c r="A726"/>
      <c r="B726"/>
      <c r="C726"/>
      <c r="D726"/>
      <c r="E726"/>
      <c r="F726"/>
      <c r="G726"/>
      <c r="H726"/>
      <c r="I726"/>
      <c r="J726"/>
      <c r="K726"/>
      <c r="L726"/>
      <c r="M726"/>
      <c r="N726"/>
      <c r="O726"/>
      <c r="P726"/>
      <c r="Q726"/>
      <c r="R726"/>
      <c r="S726"/>
      <c r="T726"/>
      <c r="U726"/>
      <c r="V726"/>
      <c r="W726"/>
      <c r="X726"/>
    </row>
    <row r="727" spans="1:24" ht="15.75" x14ac:dyDescent="0.3">
      <c r="A727" s="88" t="s">
        <v>13</v>
      </c>
      <c r="B727" s="88"/>
      <c r="C727" s="88"/>
      <c r="D727" s="88"/>
      <c r="E727" s="88"/>
      <c r="F727" s="88" t="s">
        <v>23</v>
      </c>
      <c r="G727" s="88"/>
      <c r="H727" s="2" t="s">
        <v>14</v>
      </c>
      <c r="I727" s="2" t="s">
        <v>0</v>
      </c>
    </row>
    <row r="728" spans="1:24" x14ac:dyDescent="0.25">
      <c r="A728" s="5" t="s">
        <v>432</v>
      </c>
      <c r="B728" s="5" t="s">
        <v>56</v>
      </c>
      <c r="C728" s="66" t="s">
        <v>433</v>
      </c>
      <c r="D728" s="67"/>
      <c r="E728" s="68"/>
      <c r="F728" s="69">
        <v>5</v>
      </c>
      <c r="G728" s="70"/>
      <c r="H728" s="26"/>
      <c r="I728" s="8">
        <f>F728*H728</f>
        <v>0</v>
      </c>
    </row>
    <row r="729" spans="1:24" ht="18" customHeight="1" x14ac:dyDescent="0.25">
      <c r="A729" s="96" t="s">
        <v>434</v>
      </c>
      <c r="B729" s="97"/>
      <c r="C729" s="97"/>
      <c r="D729" s="97"/>
      <c r="E729" s="97"/>
      <c r="F729" s="97"/>
      <c r="G729" s="97"/>
      <c r="H729" s="97"/>
      <c r="I729" s="98"/>
    </row>
    <row r="730" spans="1:24" ht="20.25" customHeight="1" x14ac:dyDescent="0.25"/>
    <row r="731" spans="1:24" ht="15.75" x14ac:dyDescent="0.3">
      <c r="A731" s="88" t="s">
        <v>13</v>
      </c>
      <c r="B731" s="88"/>
      <c r="C731" s="88"/>
      <c r="D731" s="88"/>
      <c r="E731" s="88"/>
      <c r="F731" s="88" t="s">
        <v>23</v>
      </c>
      <c r="G731" s="88"/>
      <c r="H731" s="2" t="s">
        <v>14</v>
      </c>
      <c r="I731" s="2" t="s">
        <v>0</v>
      </c>
    </row>
    <row r="732" spans="1:24" x14ac:dyDescent="0.25">
      <c r="A732" s="5" t="s">
        <v>435</v>
      </c>
      <c r="B732" s="5" t="s">
        <v>113</v>
      </c>
      <c r="C732" s="66" t="s">
        <v>436</v>
      </c>
      <c r="D732" s="67"/>
      <c r="E732" s="68"/>
      <c r="F732" s="69">
        <v>4</v>
      </c>
      <c r="G732" s="70"/>
      <c r="H732" s="26"/>
      <c r="I732" s="8">
        <f>F732*H732</f>
        <v>0</v>
      </c>
    </row>
    <row r="733" spans="1:24" x14ac:dyDescent="0.25">
      <c r="A733" s="99" t="s">
        <v>482</v>
      </c>
      <c r="B733" s="110"/>
      <c r="C733" s="110"/>
      <c r="D733" s="110"/>
      <c r="E733" s="110"/>
      <c r="F733" s="110"/>
      <c r="G733" s="110"/>
      <c r="H733" s="110"/>
      <c r="I733" s="111"/>
    </row>
    <row r="734" spans="1:24" ht="15.75" customHeight="1" x14ac:dyDescent="0.25"/>
    <row r="735" spans="1:24" ht="15.75" x14ac:dyDescent="0.3">
      <c r="A735" s="88" t="s">
        <v>13</v>
      </c>
      <c r="B735" s="88"/>
      <c r="C735" s="88"/>
      <c r="D735" s="88"/>
      <c r="E735" s="88"/>
      <c r="F735" s="88" t="s">
        <v>23</v>
      </c>
      <c r="G735" s="88"/>
      <c r="H735" s="2" t="s">
        <v>14</v>
      </c>
      <c r="I735" s="2" t="s">
        <v>0</v>
      </c>
    </row>
    <row r="736" spans="1:24" x14ac:dyDescent="0.25">
      <c r="A736" s="5" t="s">
        <v>444</v>
      </c>
      <c r="B736" s="5" t="s">
        <v>113</v>
      </c>
      <c r="C736" s="66" t="s">
        <v>483</v>
      </c>
      <c r="D736" s="67"/>
      <c r="E736" s="68"/>
      <c r="F736" s="69">
        <v>4</v>
      </c>
      <c r="G736" s="70"/>
      <c r="H736" s="26"/>
      <c r="I736" s="8">
        <f>F736*H736</f>
        <v>0</v>
      </c>
    </row>
    <row r="737" spans="1:9" x14ac:dyDescent="0.25">
      <c r="A737" s="99" t="s">
        <v>466</v>
      </c>
      <c r="B737" s="100"/>
      <c r="C737" s="100"/>
      <c r="D737" s="100"/>
      <c r="E737" s="100"/>
      <c r="F737" s="100"/>
      <c r="G737" s="100"/>
      <c r="H737" s="100"/>
      <c r="I737" s="101"/>
    </row>
    <row r="739" spans="1:9" ht="15.75" x14ac:dyDescent="0.3">
      <c r="A739" s="88" t="s">
        <v>13</v>
      </c>
      <c r="B739" s="88"/>
      <c r="C739" s="88"/>
      <c r="D739" s="88"/>
      <c r="E739" s="88"/>
      <c r="F739" s="88" t="s">
        <v>23</v>
      </c>
      <c r="G739" s="88"/>
      <c r="H739" s="2" t="s">
        <v>14</v>
      </c>
      <c r="I739" s="2" t="s">
        <v>0</v>
      </c>
    </row>
    <row r="740" spans="1:9" x14ac:dyDescent="0.25">
      <c r="A740" s="5" t="s">
        <v>449</v>
      </c>
      <c r="B740" s="5" t="s">
        <v>113</v>
      </c>
      <c r="C740" s="66" t="s">
        <v>447</v>
      </c>
      <c r="D740" s="67"/>
      <c r="E740" s="68"/>
      <c r="F740" s="69">
        <v>4</v>
      </c>
      <c r="G740" s="70"/>
      <c r="H740" s="26"/>
      <c r="I740" s="8">
        <f>F740*H740</f>
        <v>0</v>
      </c>
    </row>
    <row r="741" spans="1:9" x14ac:dyDescent="0.25">
      <c r="A741" s="99" t="s">
        <v>484</v>
      </c>
      <c r="B741" s="100"/>
      <c r="C741" s="100"/>
      <c r="D741" s="100"/>
      <c r="E741" s="100"/>
      <c r="F741" s="100"/>
      <c r="G741" s="100"/>
      <c r="H741" s="100"/>
      <c r="I741" s="101"/>
    </row>
    <row r="743" spans="1:9" ht="15.75" x14ac:dyDescent="0.3">
      <c r="A743" s="88" t="s">
        <v>13</v>
      </c>
      <c r="B743" s="88"/>
      <c r="C743" s="88"/>
      <c r="D743" s="88"/>
      <c r="E743" s="88"/>
      <c r="F743" s="88" t="s">
        <v>23</v>
      </c>
      <c r="G743" s="88"/>
      <c r="H743" s="2" t="s">
        <v>14</v>
      </c>
      <c r="I743" s="2" t="s">
        <v>0</v>
      </c>
    </row>
    <row r="744" spans="1:9" x14ac:dyDescent="0.25">
      <c r="A744" s="5" t="s">
        <v>450</v>
      </c>
      <c r="B744" s="5" t="s">
        <v>113</v>
      </c>
      <c r="C744" s="66" t="s">
        <v>451</v>
      </c>
      <c r="D744" s="67"/>
      <c r="E744" s="68"/>
      <c r="F744" s="69">
        <v>2</v>
      </c>
      <c r="G744" s="70"/>
      <c r="H744" s="26"/>
      <c r="I744" s="8">
        <f>F744*H744</f>
        <v>0</v>
      </c>
    </row>
    <row r="745" spans="1:9" x14ac:dyDescent="0.25">
      <c r="A745" s="99" t="s">
        <v>452</v>
      </c>
      <c r="B745" s="100"/>
      <c r="C745" s="100"/>
      <c r="D745" s="100"/>
      <c r="E745" s="100"/>
      <c r="F745" s="100"/>
      <c r="G745" s="100"/>
      <c r="H745" s="100"/>
      <c r="I745" s="101"/>
    </row>
    <row r="747" spans="1:9" ht="15.75" x14ac:dyDescent="0.3">
      <c r="A747" s="88" t="s">
        <v>13</v>
      </c>
      <c r="B747" s="88"/>
      <c r="C747" s="88"/>
      <c r="D747" s="88"/>
      <c r="E747" s="88"/>
      <c r="F747" s="88" t="s">
        <v>23</v>
      </c>
      <c r="G747" s="88"/>
      <c r="H747" s="2" t="s">
        <v>14</v>
      </c>
      <c r="I747" s="2" t="s">
        <v>0</v>
      </c>
    </row>
    <row r="748" spans="1:9" x14ac:dyDescent="0.25">
      <c r="A748" s="5" t="s">
        <v>453</v>
      </c>
      <c r="B748" s="5" t="s">
        <v>113</v>
      </c>
      <c r="C748" s="66" t="s">
        <v>485</v>
      </c>
      <c r="D748" s="67"/>
      <c r="E748" s="68"/>
      <c r="F748" s="69">
        <v>2</v>
      </c>
      <c r="G748" s="70"/>
      <c r="H748" s="26"/>
      <c r="I748" s="8">
        <f>F748*H748</f>
        <v>0</v>
      </c>
    </row>
    <row r="749" spans="1:9" x14ac:dyDescent="0.25">
      <c r="A749" s="109" t="s">
        <v>455</v>
      </c>
      <c r="B749" s="109"/>
      <c r="C749" s="109"/>
      <c r="D749" s="109"/>
      <c r="E749" s="109"/>
      <c r="F749" s="109"/>
      <c r="G749" s="109"/>
      <c r="H749" s="109"/>
      <c r="I749" s="109"/>
    </row>
    <row r="751" spans="1:9" ht="15.75" x14ac:dyDescent="0.3">
      <c r="A751" s="88" t="s">
        <v>13</v>
      </c>
      <c r="B751" s="88"/>
      <c r="C751" s="88"/>
      <c r="D751" s="88"/>
      <c r="E751" s="88"/>
      <c r="F751" s="88" t="s">
        <v>23</v>
      </c>
      <c r="G751" s="88"/>
      <c r="H751" s="2" t="s">
        <v>14</v>
      </c>
      <c r="I751" s="2" t="s">
        <v>0</v>
      </c>
    </row>
    <row r="752" spans="1:9" x14ac:dyDescent="0.25">
      <c r="A752" s="5" t="s">
        <v>486</v>
      </c>
      <c r="B752" s="5" t="s">
        <v>113</v>
      </c>
      <c r="C752" s="66" t="s">
        <v>487</v>
      </c>
      <c r="D752" s="67"/>
      <c r="E752" s="68"/>
      <c r="F752" s="69">
        <v>2</v>
      </c>
      <c r="G752" s="70"/>
      <c r="H752" s="26"/>
      <c r="I752" s="8">
        <f>F752*H752</f>
        <v>0</v>
      </c>
    </row>
    <row r="753" spans="1:9" x14ac:dyDescent="0.25">
      <c r="A753" s="103" t="s">
        <v>488</v>
      </c>
      <c r="B753" s="104"/>
      <c r="C753" s="104"/>
      <c r="D753" s="104"/>
      <c r="E753" s="104"/>
      <c r="F753" s="104"/>
      <c r="G753" s="104"/>
      <c r="H753" s="104"/>
      <c r="I753" s="105"/>
    </row>
    <row r="754" spans="1:9" x14ac:dyDescent="0.25">
      <c r="A754" s="167"/>
      <c r="B754" s="167"/>
      <c r="C754" s="167"/>
      <c r="D754" s="167"/>
      <c r="E754" s="167"/>
      <c r="F754" s="167"/>
      <c r="G754" s="167"/>
      <c r="H754" s="167"/>
      <c r="I754" s="167"/>
    </row>
    <row r="755" spans="1:9" x14ac:dyDescent="0.25">
      <c r="F755" s="167"/>
      <c r="G755" s="167"/>
      <c r="H755" s="167"/>
      <c r="I755" s="167"/>
    </row>
    <row r="756" spans="1:9" ht="15.75" x14ac:dyDescent="0.3">
      <c r="A756" s="88" t="s">
        <v>489</v>
      </c>
      <c r="B756" s="88"/>
      <c r="C756" s="89" t="s">
        <v>363</v>
      </c>
      <c r="D756" s="89"/>
      <c r="E756" s="89"/>
      <c r="I756" s="52">
        <f>SUM(I759+I763+I767+I771+I775+I779)</f>
        <v>0</v>
      </c>
    </row>
    <row r="757" spans="1:9" ht="15.75" x14ac:dyDescent="0.3">
      <c r="A757" s="168"/>
      <c r="B757" s="168"/>
      <c r="C757" s="169"/>
      <c r="D757" s="169"/>
      <c r="E757" s="169"/>
    </row>
    <row r="758" spans="1:9" ht="15.75" x14ac:dyDescent="0.3">
      <c r="A758" s="88" t="s">
        <v>13</v>
      </c>
      <c r="B758" s="88"/>
      <c r="C758" s="88"/>
      <c r="D758" s="88"/>
      <c r="E758" s="88"/>
      <c r="F758" s="88" t="s">
        <v>23</v>
      </c>
      <c r="G758" s="88"/>
      <c r="H758" s="2" t="s">
        <v>14</v>
      </c>
      <c r="I758" s="2" t="s">
        <v>0</v>
      </c>
    </row>
    <row r="759" spans="1:9" x14ac:dyDescent="0.25">
      <c r="A759" s="5" t="s">
        <v>426</v>
      </c>
      <c r="B759" s="5" t="s">
        <v>113</v>
      </c>
      <c r="C759" s="66" t="s">
        <v>490</v>
      </c>
      <c r="D759" s="67"/>
      <c r="E759" s="68"/>
      <c r="F759" s="69">
        <v>2</v>
      </c>
      <c r="G759" s="70"/>
      <c r="H759" s="26"/>
      <c r="I759" s="8">
        <f>F759*H759</f>
        <v>0</v>
      </c>
    </row>
    <row r="760" spans="1:9" x14ac:dyDescent="0.25">
      <c r="A760" s="103" t="s">
        <v>428</v>
      </c>
      <c r="B760" s="104"/>
      <c r="C760" s="104"/>
      <c r="D760" s="104"/>
      <c r="E760" s="104"/>
      <c r="F760" s="104"/>
      <c r="G760" s="104"/>
      <c r="H760" s="104"/>
      <c r="I760" s="105"/>
    </row>
    <row r="762" spans="1:9" ht="15.75" x14ac:dyDescent="0.3">
      <c r="A762" s="88" t="s">
        <v>13</v>
      </c>
      <c r="B762" s="88"/>
      <c r="C762" s="88"/>
      <c r="D762" s="88"/>
      <c r="E762" s="88"/>
      <c r="F762" s="88" t="s">
        <v>23</v>
      </c>
      <c r="G762" s="88"/>
      <c r="H762" s="2" t="s">
        <v>14</v>
      </c>
      <c r="I762" s="2" t="s">
        <v>0</v>
      </c>
    </row>
    <row r="763" spans="1:9" x14ac:dyDescent="0.25">
      <c r="A763" s="17" t="s">
        <v>429</v>
      </c>
      <c r="B763" s="17" t="s">
        <v>113</v>
      </c>
      <c r="C763" s="91" t="s">
        <v>491</v>
      </c>
      <c r="D763" s="92"/>
      <c r="E763" s="93"/>
      <c r="F763" s="94">
        <v>2</v>
      </c>
      <c r="G763" s="95"/>
      <c r="H763" s="28"/>
      <c r="I763" s="18">
        <f>F763*H763</f>
        <v>0</v>
      </c>
    </row>
    <row r="764" spans="1:9" x14ac:dyDescent="0.25">
      <c r="A764" s="106" t="s">
        <v>431</v>
      </c>
      <c r="B764" s="107"/>
      <c r="C764" s="107"/>
      <c r="D764" s="107"/>
      <c r="E764" s="107"/>
      <c r="F764" s="107"/>
      <c r="G764" s="107"/>
      <c r="H764" s="107"/>
      <c r="I764" s="108"/>
    </row>
    <row r="766" spans="1:9" ht="15.75" x14ac:dyDescent="0.3">
      <c r="A766" s="88" t="s">
        <v>13</v>
      </c>
      <c r="B766" s="88"/>
      <c r="C766" s="88"/>
      <c r="D766" s="88"/>
      <c r="E766" s="88"/>
      <c r="F766" s="88" t="s">
        <v>23</v>
      </c>
      <c r="G766" s="88"/>
      <c r="H766" s="2" t="s">
        <v>14</v>
      </c>
      <c r="I766" s="2" t="s">
        <v>0</v>
      </c>
    </row>
    <row r="767" spans="1:9" x14ac:dyDescent="0.25">
      <c r="A767" s="17" t="s">
        <v>435</v>
      </c>
      <c r="B767" s="17" t="s">
        <v>113</v>
      </c>
      <c r="C767" s="91" t="s">
        <v>492</v>
      </c>
      <c r="D767" s="92"/>
      <c r="E767" s="93"/>
      <c r="F767" s="94">
        <v>4</v>
      </c>
      <c r="G767" s="95"/>
      <c r="H767" s="28"/>
      <c r="I767" s="18">
        <f>F767*H767</f>
        <v>0</v>
      </c>
    </row>
    <row r="768" spans="1:9" x14ac:dyDescent="0.25">
      <c r="A768" s="106" t="s">
        <v>482</v>
      </c>
      <c r="B768" s="107"/>
      <c r="C768" s="107"/>
      <c r="D768" s="107"/>
      <c r="E768" s="107"/>
      <c r="F768" s="107"/>
      <c r="G768" s="107"/>
      <c r="H768" s="107"/>
      <c r="I768" s="108"/>
    </row>
    <row r="770" spans="1:9" ht="15.75" x14ac:dyDescent="0.3">
      <c r="A770" s="88" t="s">
        <v>13</v>
      </c>
      <c r="B770" s="88"/>
      <c r="C770" s="88"/>
      <c r="D770" s="88"/>
      <c r="E770" s="88"/>
      <c r="F770" s="88" t="s">
        <v>23</v>
      </c>
      <c r="G770" s="88"/>
      <c r="H770" s="2" t="s">
        <v>14</v>
      </c>
      <c r="I770" s="2" t="s">
        <v>0</v>
      </c>
    </row>
    <row r="771" spans="1:9" x14ac:dyDescent="0.25">
      <c r="A771" s="17" t="s">
        <v>444</v>
      </c>
      <c r="B771" s="17" t="s">
        <v>113</v>
      </c>
      <c r="C771" s="91" t="s">
        <v>445</v>
      </c>
      <c r="D771" s="92"/>
      <c r="E771" s="93"/>
      <c r="F771" s="94">
        <v>2</v>
      </c>
      <c r="G771" s="95"/>
      <c r="H771" s="28"/>
      <c r="I771" s="18">
        <f>F771*H771</f>
        <v>0</v>
      </c>
    </row>
    <row r="772" spans="1:9" x14ac:dyDescent="0.25">
      <c r="A772" s="103" t="s">
        <v>466</v>
      </c>
      <c r="B772" s="104"/>
      <c r="C772" s="104"/>
      <c r="D772" s="104"/>
      <c r="E772" s="104"/>
      <c r="F772" s="104"/>
      <c r="G772" s="104"/>
      <c r="H772" s="104"/>
      <c r="I772" s="105"/>
    </row>
    <row r="774" spans="1:9" ht="15.75" x14ac:dyDescent="0.3">
      <c r="A774" s="88" t="s">
        <v>13</v>
      </c>
      <c r="B774" s="88"/>
      <c r="C774" s="88"/>
      <c r="D774" s="88"/>
      <c r="E774" s="88"/>
      <c r="F774" s="88" t="s">
        <v>23</v>
      </c>
      <c r="G774" s="88"/>
      <c r="H774" s="2" t="s">
        <v>14</v>
      </c>
      <c r="I774" s="2" t="s">
        <v>0</v>
      </c>
    </row>
    <row r="775" spans="1:9" x14ac:dyDescent="0.25">
      <c r="A775" s="17" t="s">
        <v>493</v>
      </c>
      <c r="B775" s="17" t="s">
        <v>113</v>
      </c>
      <c r="C775" s="91" t="s">
        <v>494</v>
      </c>
      <c r="D775" s="92"/>
      <c r="E775" s="93"/>
      <c r="F775" s="94">
        <v>2</v>
      </c>
      <c r="G775" s="95"/>
      <c r="H775" s="28"/>
      <c r="I775" s="18">
        <f>F775*H775</f>
        <v>0</v>
      </c>
    </row>
    <row r="776" spans="1:9" x14ac:dyDescent="0.25">
      <c r="A776" s="99" t="s">
        <v>495</v>
      </c>
      <c r="B776" s="100"/>
      <c r="C776" s="100"/>
      <c r="D776" s="100"/>
      <c r="E776" s="100"/>
      <c r="F776" s="100"/>
      <c r="G776" s="100"/>
      <c r="H776" s="100"/>
      <c r="I776" s="101"/>
    </row>
    <row r="778" spans="1:9" ht="15.75" x14ac:dyDescent="0.3">
      <c r="A778" s="88" t="s">
        <v>13</v>
      </c>
      <c r="B778" s="88"/>
      <c r="C778" s="88"/>
      <c r="D778" s="88"/>
      <c r="E778" s="88"/>
      <c r="F778" s="88" t="s">
        <v>23</v>
      </c>
      <c r="G778" s="88"/>
      <c r="H778" s="2" t="s">
        <v>14</v>
      </c>
      <c r="I778" s="2" t="s">
        <v>0</v>
      </c>
    </row>
    <row r="779" spans="1:9" x14ac:dyDescent="0.25">
      <c r="A779" s="17" t="s">
        <v>496</v>
      </c>
      <c r="B779" s="17" t="s">
        <v>113</v>
      </c>
      <c r="C779" s="91" t="s">
        <v>497</v>
      </c>
      <c r="D779" s="92"/>
      <c r="E779" s="93"/>
      <c r="F779" s="94">
        <v>2</v>
      </c>
      <c r="G779" s="95"/>
      <c r="H779" s="28"/>
      <c r="I779" s="18">
        <f>F779*H779</f>
        <v>0</v>
      </c>
    </row>
    <row r="780" spans="1:9" x14ac:dyDescent="0.25">
      <c r="A780" s="96" t="s">
        <v>498</v>
      </c>
      <c r="B780" s="97"/>
      <c r="C780" s="97"/>
      <c r="D780" s="97"/>
      <c r="E780" s="97"/>
      <c r="F780" s="97"/>
      <c r="G780" s="97"/>
      <c r="H780" s="97"/>
      <c r="I780" s="98"/>
    </row>
    <row r="781" spans="1:9" x14ac:dyDescent="0.25">
      <c r="A781" s="165"/>
      <c r="B781" s="165"/>
      <c r="C781" s="165"/>
      <c r="D781" s="165"/>
      <c r="E781" s="165"/>
      <c r="F781" s="165"/>
      <c r="G781" s="165"/>
      <c r="H781" s="165"/>
      <c r="I781" s="165"/>
    </row>
    <row r="782" spans="1:9" ht="15.75" x14ac:dyDescent="0.3">
      <c r="A782" s="88" t="s">
        <v>499</v>
      </c>
      <c r="B782" s="88"/>
      <c r="C782" s="89" t="s">
        <v>500</v>
      </c>
      <c r="D782" s="89"/>
      <c r="E782" s="89"/>
      <c r="F782" s="165"/>
      <c r="G782" s="165"/>
      <c r="H782" s="165"/>
      <c r="I782" s="166">
        <f>SUM(I785+I789+I793+I797+I801+I805+I809+I813+I817)</f>
        <v>0</v>
      </c>
    </row>
    <row r="784" spans="1:9" ht="15.75" x14ac:dyDescent="0.3">
      <c r="A784" s="88" t="s">
        <v>13</v>
      </c>
      <c r="B784" s="88"/>
      <c r="C784" s="88"/>
      <c r="D784" s="88"/>
      <c r="E784" s="88"/>
      <c r="F784" s="88" t="s">
        <v>23</v>
      </c>
      <c r="G784" s="88"/>
      <c r="H784" s="2" t="s">
        <v>14</v>
      </c>
      <c r="I784" s="2" t="s">
        <v>0</v>
      </c>
    </row>
    <row r="785" spans="1:9" x14ac:dyDescent="0.25">
      <c r="A785" s="17" t="s">
        <v>426</v>
      </c>
      <c r="B785" s="17" t="s">
        <v>113</v>
      </c>
      <c r="C785" s="91" t="s">
        <v>427</v>
      </c>
      <c r="D785" s="92"/>
      <c r="E785" s="93"/>
      <c r="F785" s="94">
        <v>2</v>
      </c>
      <c r="G785" s="95"/>
      <c r="H785" s="28"/>
      <c r="I785" s="18">
        <f>F785*H785</f>
        <v>0</v>
      </c>
    </row>
    <row r="786" spans="1:9" x14ac:dyDescent="0.25">
      <c r="A786" s="96" t="s">
        <v>428</v>
      </c>
      <c r="B786" s="97"/>
      <c r="C786" s="97"/>
      <c r="D786" s="97"/>
      <c r="E786" s="97"/>
      <c r="F786" s="97"/>
      <c r="G786" s="97"/>
      <c r="H786" s="97"/>
      <c r="I786" s="98"/>
    </row>
    <row r="788" spans="1:9" ht="15.75" x14ac:dyDescent="0.3">
      <c r="A788" s="88" t="s">
        <v>13</v>
      </c>
      <c r="B788" s="88"/>
      <c r="C788" s="88"/>
      <c r="D788" s="88"/>
      <c r="E788" s="88"/>
      <c r="F788" s="88" t="s">
        <v>23</v>
      </c>
      <c r="G788" s="88"/>
      <c r="H788" s="2" t="s">
        <v>14</v>
      </c>
      <c r="I788" s="2" t="s">
        <v>0</v>
      </c>
    </row>
    <row r="789" spans="1:9" x14ac:dyDescent="0.25">
      <c r="A789" s="17" t="s">
        <v>429</v>
      </c>
      <c r="B789" s="17" t="s">
        <v>113</v>
      </c>
      <c r="C789" s="91" t="s">
        <v>491</v>
      </c>
      <c r="D789" s="92"/>
      <c r="E789" s="93"/>
      <c r="F789" s="94">
        <v>2</v>
      </c>
      <c r="G789" s="95"/>
      <c r="H789" s="28"/>
      <c r="I789" s="18">
        <f>F789*H789</f>
        <v>0</v>
      </c>
    </row>
    <row r="790" spans="1:9" x14ac:dyDescent="0.25">
      <c r="A790" s="96" t="s">
        <v>501</v>
      </c>
      <c r="B790" s="97"/>
      <c r="C790" s="97"/>
      <c r="D790" s="97"/>
      <c r="E790" s="97"/>
      <c r="F790" s="97"/>
      <c r="G790" s="97"/>
      <c r="H790" s="97"/>
      <c r="I790" s="98"/>
    </row>
    <row r="792" spans="1:9" ht="15.75" x14ac:dyDescent="0.3">
      <c r="A792" s="88" t="s">
        <v>13</v>
      </c>
      <c r="B792" s="88"/>
      <c r="C792" s="88"/>
      <c r="D792" s="88"/>
      <c r="E792" s="88"/>
      <c r="F792" s="88" t="s">
        <v>23</v>
      </c>
      <c r="G792" s="88"/>
      <c r="H792" s="2" t="s">
        <v>14</v>
      </c>
      <c r="I792" s="2" t="s">
        <v>0</v>
      </c>
    </row>
    <row r="793" spans="1:9" x14ac:dyDescent="0.25">
      <c r="A793" s="17" t="s">
        <v>432</v>
      </c>
      <c r="B793" s="17" t="s">
        <v>56</v>
      </c>
      <c r="C793" s="91" t="s">
        <v>433</v>
      </c>
      <c r="D793" s="92"/>
      <c r="E793" s="93"/>
      <c r="F793" s="94">
        <v>15</v>
      </c>
      <c r="G793" s="95"/>
      <c r="H793" s="28"/>
      <c r="I793" s="18">
        <f>F793*H793</f>
        <v>0</v>
      </c>
    </row>
    <row r="794" spans="1:9" x14ac:dyDescent="0.25">
      <c r="A794" s="96" t="s">
        <v>434</v>
      </c>
      <c r="B794" s="97"/>
      <c r="C794" s="97"/>
      <c r="D794" s="97"/>
      <c r="E794" s="97"/>
      <c r="F794" s="97"/>
      <c r="G794" s="97"/>
      <c r="H794" s="97"/>
      <c r="I794" s="98"/>
    </row>
    <row r="796" spans="1:9" ht="15.75" x14ac:dyDescent="0.3">
      <c r="A796" s="88" t="s">
        <v>13</v>
      </c>
      <c r="B796" s="88"/>
      <c r="C796" s="88"/>
      <c r="D796" s="88"/>
      <c r="E796" s="88"/>
      <c r="F796" s="88" t="s">
        <v>23</v>
      </c>
      <c r="G796" s="88"/>
      <c r="H796" s="2" t="s">
        <v>14</v>
      </c>
      <c r="I796" s="2" t="s">
        <v>0</v>
      </c>
    </row>
    <row r="797" spans="1:9" x14ac:dyDescent="0.25">
      <c r="A797" s="17" t="s">
        <v>435</v>
      </c>
      <c r="B797" s="17" t="s">
        <v>113</v>
      </c>
      <c r="C797" s="91" t="s">
        <v>502</v>
      </c>
      <c r="D797" s="92"/>
      <c r="E797" s="93"/>
      <c r="F797" s="94">
        <v>2</v>
      </c>
      <c r="G797" s="95"/>
      <c r="H797" s="28"/>
      <c r="I797" s="18">
        <f>F797*H797</f>
        <v>0</v>
      </c>
    </row>
    <row r="798" spans="1:9" x14ac:dyDescent="0.25">
      <c r="A798" s="96" t="s">
        <v>437</v>
      </c>
      <c r="B798" s="97"/>
      <c r="C798" s="97"/>
      <c r="D798" s="97"/>
      <c r="E798" s="97"/>
      <c r="F798" s="97"/>
      <c r="G798" s="97"/>
      <c r="H798" s="97"/>
      <c r="I798" s="98"/>
    </row>
    <row r="800" spans="1:9" ht="15.75" x14ac:dyDescent="0.3">
      <c r="A800" s="88" t="s">
        <v>13</v>
      </c>
      <c r="B800" s="88"/>
      <c r="C800" s="88"/>
      <c r="D800" s="88"/>
      <c r="E800" s="88"/>
      <c r="F800" s="88" t="s">
        <v>23</v>
      </c>
      <c r="G800" s="88"/>
      <c r="H800" s="2" t="s">
        <v>14</v>
      </c>
      <c r="I800" s="2" t="s">
        <v>0</v>
      </c>
    </row>
    <row r="801" spans="1:9" x14ac:dyDescent="0.25">
      <c r="A801" s="17" t="s">
        <v>444</v>
      </c>
      <c r="B801" s="17" t="s">
        <v>113</v>
      </c>
      <c r="C801" s="91" t="s">
        <v>445</v>
      </c>
      <c r="D801" s="92"/>
      <c r="E801" s="93"/>
      <c r="F801" s="94">
        <v>2</v>
      </c>
      <c r="G801" s="95"/>
      <c r="H801" s="28"/>
      <c r="I801" s="18">
        <f>F801*H801</f>
        <v>0</v>
      </c>
    </row>
    <row r="802" spans="1:9" x14ac:dyDescent="0.25">
      <c r="A802" s="96" t="s">
        <v>466</v>
      </c>
      <c r="B802" s="97"/>
      <c r="C802" s="97"/>
      <c r="D802" s="97"/>
      <c r="E802" s="97"/>
      <c r="F802" s="97"/>
      <c r="G802" s="97"/>
      <c r="H802" s="97"/>
      <c r="I802" s="98"/>
    </row>
    <row r="804" spans="1:9" ht="15.75" x14ac:dyDescent="0.3">
      <c r="A804" s="88" t="s">
        <v>13</v>
      </c>
      <c r="B804" s="88"/>
      <c r="C804" s="88"/>
      <c r="D804" s="88"/>
      <c r="E804" s="88"/>
      <c r="F804" s="88" t="s">
        <v>23</v>
      </c>
      <c r="G804" s="88"/>
      <c r="H804" s="2" t="s">
        <v>14</v>
      </c>
      <c r="I804" s="2" t="s">
        <v>0</v>
      </c>
    </row>
    <row r="805" spans="1:9" x14ac:dyDescent="0.25">
      <c r="A805" s="17" t="s">
        <v>449</v>
      </c>
      <c r="B805" s="17" t="s">
        <v>113</v>
      </c>
      <c r="C805" s="91" t="s">
        <v>447</v>
      </c>
      <c r="D805" s="92"/>
      <c r="E805" s="93"/>
      <c r="F805" s="94">
        <v>2</v>
      </c>
      <c r="G805" s="95"/>
      <c r="H805" s="28"/>
      <c r="I805" s="18">
        <f>F805*H805</f>
        <v>0</v>
      </c>
    </row>
    <row r="806" spans="1:9" x14ac:dyDescent="0.25">
      <c r="A806" s="96" t="s">
        <v>468</v>
      </c>
      <c r="B806" s="97"/>
      <c r="C806" s="97"/>
      <c r="D806" s="97"/>
      <c r="E806" s="97"/>
      <c r="F806" s="97"/>
      <c r="G806" s="97"/>
      <c r="H806" s="97"/>
      <c r="I806" s="98"/>
    </row>
    <row r="808" spans="1:9" ht="15.75" x14ac:dyDescent="0.3">
      <c r="A808" s="88" t="s">
        <v>13</v>
      </c>
      <c r="B808" s="88"/>
      <c r="C808" s="88"/>
      <c r="D808" s="88"/>
      <c r="E808" s="88"/>
      <c r="F808" s="88" t="s">
        <v>23</v>
      </c>
      <c r="G808" s="88"/>
      <c r="H808" s="2" t="s">
        <v>14</v>
      </c>
      <c r="I808" s="2" t="s">
        <v>0</v>
      </c>
    </row>
    <row r="809" spans="1:9" x14ac:dyDescent="0.25">
      <c r="A809" s="17" t="s">
        <v>450</v>
      </c>
      <c r="B809" s="17" t="s">
        <v>113</v>
      </c>
      <c r="C809" s="91" t="s">
        <v>451</v>
      </c>
      <c r="D809" s="92"/>
      <c r="E809" s="93"/>
      <c r="F809" s="94">
        <v>2</v>
      </c>
      <c r="G809" s="95"/>
      <c r="H809" s="28"/>
      <c r="I809" s="18">
        <f>F809*H809</f>
        <v>0</v>
      </c>
    </row>
    <row r="810" spans="1:9" x14ac:dyDescent="0.25">
      <c r="A810" s="96" t="s">
        <v>478</v>
      </c>
      <c r="B810" s="97"/>
      <c r="C810" s="97"/>
      <c r="D810" s="97"/>
      <c r="E810" s="97"/>
      <c r="F810" s="97"/>
      <c r="G810" s="97"/>
      <c r="H810" s="97"/>
      <c r="I810" s="98"/>
    </row>
    <row r="812" spans="1:9" ht="15.75" x14ac:dyDescent="0.3">
      <c r="A812" s="88" t="s">
        <v>13</v>
      </c>
      <c r="B812" s="88"/>
      <c r="C812" s="88"/>
      <c r="D812" s="88"/>
      <c r="E812" s="88"/>
      <c r="F812" s="88" t="s">
        <v>23</v>
      </c>
      <c r="G812" s="88"/>
      <c r="H812" s="2" t="s">
        <v>14</v>
      </c>
      <c r="I812" s="2" t="s">
        <v>0</v>
      </c>
    </row>
    <row r="813" spans="1:9" x14ac:dyDescent="0.25">
      <c r="A813" s="17" t="s">
        <v>453</v>
      </c>
      <c r="B813" s="17" t="s">
        <v>113</v>
      </c>
      <c r="C813" s="91" t="s">
        <v>454</v>
      </c>
      <c r="D813" s="92"/>
      <c r="E813" s="93"/>
      <c r="F813" s="94">
        <v>2</v>
      </c>
      <c r="G813" s="95"/>
      <c r="H813" s="28"/>
      <c r="I813" s="18">
        <f>F813*H813</f>
        <v>0</v>
      </c>
    </row>
    <row r="814" spans="1:9" x14ac:dyDescent="0.25">
      <c r="A814" s="96" t="s">
        <v>471</v>
      </c>
      <c r="B814" s="97"/>
      <c r="C814" s="97"/>
      <c r="D814" s="97"/>
      <c r="E814" s="97"/>
      <c r="F814" s="97"/>
      <c r="G814" s="97"/>
      <c r="H814" s="97"/>
      <c r="I814" s="98"/>
    </row>
    <row r="816" spans="1:9" ht="15.75" x14ac:dyDescent="0.3">
      <c r="A816" s="88" t="s">
        <v>13</v>
      </c>
      <c r="B816" s="88"/>
      <c r="C816" s="88"/>
      <c r="D816" s="88"/>
      <c r="E816" s="88"/>
      <c r="F816" s="88" t="s">
        <v>23</v>
      </c>
      <c r="G816" s="88"/>
      <c r="H816" s="2" t="s">
        <v>14</v>
      </c>
      <c r="I816" s="2" t="s">
        <v>0</v>
      </c>
    </row>
    <row r="817" spans="1:9" x14ac:dyDescent="0.25">
      <c r="A817" s="17" t="s">
        <v>486</v>
      </c>
      <c r="B817" s="17" t="s">
        <v>113</v>
      </c>
      <c r="C817" s="91" t="s">
        <v>503</v>
      </c>
      <c r="D817" s="92"/>
      <c r="E817" s="93"/>
      <c r="F817" s="94">
        <v>2</v>
      </c>
      <c r="G817" s="95"/>
      <c r="H817" s="28"/>
      <c r="I817" s="18">
        <f>F817*H817</f>
        <v>0</v>
      </c>
    </row>
    <row r="818" spans="1:9" x14ac:dyDescent="0.25">
      <c r="A818" s="96" t="s">
        <v>488</v>
      </c>
      <c r="B818" s="97"/>
      <c r="C818" s="97"/>
      <c r="D818" s="97"/>
      <c r="E818" s="97"/>
      <c r="F818" s="97"/>
      <c r="G818" s="97"/>
      <c r="H818" s="97"/>
      <c r="I818" s="98"/>
    </row>
    <row r="820" spans="1:9" ht="15.75" x14ac:dyDescent="0.3">
      <c r="A820" s="78" t="s">
        <v>504</v>
      </c>
      <c r="B820" s="79"/>
      <c r="C820" s="80" t="s">
        <v>505</v>
      </c>
      <c r="D820" s="81"/>
      <c r="E820" s="82"/>
      <c r="I820" s="52">
        <f>SUM(I823+I827)</f>
        <v>0</v>
      </c>
    </row>
    <row r="822" spans="1:9" ht="15.75" x14ac:dyDescent="0.3">
      <c r="A822" s="88" t="s">
        <v>13</v>
      </c>
      <c r="B822" s="88"/>
      <c r="C822" s="88"/>
      <c r="D822" s="88"/>
      <c r="E822" s="88"/>
      <c r="F822" s="88" t="s">
        <v>23</v>
      </c>
      <c r="G822" s="88"/>
      <c r="H822" s="2" t="s">
        <v>14</v>
      </c>
      <c r="I822" s="2" t="s">
        <v>0</v>
      </c>
    </row>
    <row r="823" spans="1:9" x14ac:dyDescent="0.25">
      <c r="A823" s="17" t="s">
        <v>506</v>
      </c>
      <c r="B823" s="17" t="s">
        <v>113</v>
      </c>
      <c r="C823" s="91" t="s">
        <v>507</v>
      </c>
      <c r="D823" s="92"/>
      <c r="E823" s="93"/>
      <c r="F823" s="94">
        <v>4</v>
      </c>
      <c r="G823" s="95"/>
      <c r="H823" s="28"/>
      <c r="I823" s="18">
        <f>F823*H823</f>
        <v>0</v>
      </c>
    </row>
    <row r="824" spans="1:9" x14ac:dyDescent="0.25">
      <c r="A824" s="96" t="s">
        <v>508</v>
      </c>
      <c r="B824" s="97"/>
      <c r="C824" s="97"/>
      <c r="D824" s="97"/>
      <c r="E824" s="97"/>
      <c r="F824" s="97"/>
      <c r="G824" s="97"/>
      <c r="H824" s="97"/>
      <c r="I824" s="98"/>
    </row>
    <row r="826" spans="1:9" ht="15.75" x14ac:dyDescent="0.3">
      <c r="A826" s="88" t="s">
        <v>13</v>
      </c>
      <c r="B826" s="88"/>
      <c r="C826" s="88"/>
      <c r="D826" s="88"/>
      <c r="E826" s="88"/>
      <c r="F826" s="88" t="s">
        <v>23</v>
      </c>
      <c r="G826" s="88"/>
      <c r="H826" s="2" t="s">
        <v>14</v>
      </c>
      <c r="I826" s="2" t="s">
        <v>0</v>
      </c>
    </row>
    <row r="827" spans="1:9" x14ac:dyDescent="0.25">
      <c r="A827" s="17" t="s">
        <v>509</v>
      </c>
      <c r="B827" s="17" t="s">
        <v>113</v>
      </c>
      <c r="C827" s="91" t="s">
        <v>510</v>
      </c>
      <c r="D827" s="92"/>
      <c r="E827" s="93"/>
      <c r="F827" s="94">
        <v>4</v>
      </c>
      <c r="G827" s="95"/>
      <c r="H827" s="28"/>
      <c r="I827" s="18">
        <f>F827*H827</f>
        <v>0</v>
      </c>
    </row>
    <row r="828" spans="1:9" ht="31.5" customHeight="1" x14ac:dyDescent="0.25">
      <c r="A828" s="96" t="s">
        <v>511</v>
      </c>
      <c r="B828" s="97"/>
      <c r="C828" s="97"/>
      <c r="D828" s="97"/>
      <c r="E828" s="97"/>
      <c r="F828" s="97"/>
      <c r="G828" s="97"/>
      <c r="H828" s="97"/>
      <c r="I828" s="98"/>
    </row>
    <row r="830" spans="1:9" ht="15.75" x14ac:dyDescent="0.3">
      <c r="A830" s="74" t="s">
        <v>512</v>
      </c>
      <c r="B830" s="75"/>
      <c r="C830" s="76" t="s">
        <v>513</v>
      </c>
      <c r="D830" s="77"/>
      <c r="E830" s="77"/>
      <c r="F830" s="77"/>
      <c r="G830" s="77"/>
      <c r="H830" s="77"/>
      <c r="I830" s="11">
        <f>I833</f>
        <v>0</v>
      </c>
    </row>
    <row r="832" spans="1:9" ht="15.75" x14ac:dyDescent="0.3">
      <c r="A832" s="88" t="s">
        <v>13</v>
      </c>
      <c r="B832" s="88"/>
      <c r="C832" s="88"/>
      <c r="D832" s="88"/>
      <c r="E832" s="88"/>
      <c r="F832" s="88" t="s">
        <v>23</v>
      </c>
      <c r="G832" s="88"/>
      <c r="H832" s="2" t="s">
        <v>14</v>
      </c>
      <c r="I832" s="2" t="s">
        <v>0</v>
      </c>
    </row>
    <row r="833" spans="1:9" x14ac:dyDescent="0.25">
      <c r="A833" s="17" t="s">
        <v>514</v>
      </c>
      <c r="B833" s="17" t="s">
        <v>104</v>
      </c>
      <c r="C833" s="91" t="s">
        <v>515</v>
      </c>
      <c r="D833" s="92"/>
      <c r="E833" s="93"/>
      <c r="F833" s="94">
        <v>1</v>
      </c>
      <c r="G833" s="95"/>
      <c r="H833" s="28"/>
      <c r="I833" s="18">
        <f>F833*H833</f>
        <v>0</v>
      </c>
    </row>
    <row r="834" spans="1:9" ht="31.5" customHeight="1" x14ac:dyDescent="0.25">
      <c r="A834" s="96" t="s">
        <v>516</v>
      </c>
      <c r="B834" s="97"/>
      <c r="C834" s="97"/>
      <c r="D834" s="97"/>
      <c r="E834" s="97"/>
      <c r="F834" s="97"/>
      <c r="G834" s="97"/>
      <c r="H834" s="97"/>
      <c r="I834" s="98"/>
    </row>
    <row r="835" spans="1:9" ht="17.25" customHeight="1" x14ac:dyDescent="0.25">
      <c r="A835" s="46"/>
      <c r="B835" s="47"/>
      <c r="C835" s="47"/>
      <c r="D835" s="47"/>
      <c r="E835" s="47"/>
      <c r="F835" s="47"/>
      <c r="G835" s="47"/>
      <c r="H835" s="47"/>
      <c r="I835" s="48"/>
    </row>
    <row r="836" spans="1:9" ht="15.75" x14ac:dyDescent="0.3">
      <c r="A836" s="74" t="s">
        <v>517</v>
      </c>
      <c r="B836" s="75"/>
      <c r="C836" s="76" t="s">
        <v>518</v>
      </c>
      <c r="D836" s="77"/>
      <c r="E836" s="77"/>
      <c r="F836" s="77"/>
      <c r="G836" s="77"/>
      <c r="H836" s="77"/>
      <c r="I836" s="11">
        <f>I839</f>
        <v>0</v>
      </c>
    </row>
    <row r="838" spans="1:9" ht="15.75" x14ac:dyDescent="0.3">
      <c r="A838" s="88" t="s">
        <v>13</v>
      </c>
      <c r="B838" s="88"/>
      <c r="C838" s="88"/>
      <c r="D838" s="88"/>
      <c r="E838" s="88"/>
      <c r="F838" s="88" t="s">
        <v>23</v>
      </c>
      <c r="G838" s="88"/>
      <c r="H838" s="2" t="s">
        <v>14</v>
      </c>
      <c r="I838" s="2" t="s">
        <v>0</v>
      </c>
    </row>
    <row r="839" spans="1:9" x14ac:dyDescent="0.25">
      <c r="A839" s="17" t="s">
        <v>519</v>
      </c>
      <c r="B839" s="17" t="s">
        <v>104</v>
      </c>
      <c r="C839" s="91" t="s">
        <v>520</v>
      </c>
      <c r="D839" s="92"/>
      <c r="E839" s="93"/>
      <c r="F839" s="94">
        <v>1</v>
      </c>
      <c r="G839" s="95"/>
      <c r="H839" s="28"/>
      <c r="I839" s="18">
        <f>F839*H839</f>
        <v>0</v>
      </c>
    </row>
    <row r="840" spans="1:9" x14ac:dyDescent="0.25">
      <c r="A840" s="96" t="s">
        <v>521</v>
      </c>
      <c r="B840" s="97"/>
      <c r="C840" s="97"/>
      <c r="D840" s="97"/>
      <c r="E840" s="97"/>
      <c r="F840" s="97"/>
      <c r="G840" s="97"/>
      <c r="H840" s="97"/>
      <c r="I840" s="98"/>
    </row>
  </sheetData>
  <sheetProtection sheet="1" formatCells="0"/>
  <mergeCells count="1009">
    <mergeCell ref="C839:E839"/>
    <mergeCell ref="F839:G839"/>
    <mergeCell ref="A840:I840"/>
    <mergeCell ref="A834:I834"/>
    <mergeCell ref="A836:B836"/>
    <mergeCell ref="C836:H836"/>
    <mergeCell ref="A838:E838"/>
    <mergeCell ref="F838:G838"/>
    <mergeCell ref="C827:E827"/>
    <mergeCell ref="F827:G827"/>
    <mergeCell ref="A828:I828"/>
    <mergeCell ref="A830:B830"/>
    <mergeCell ref="C830:H830"/>
    <mergeCell ref="A832:E832"/>
    <mergeCell ref="F832:G832"/>
    <mergeCell ref="C833:E833"/>
    <mergeCell ref="F833:G833"/>
    <mergeCell ref="A818:I818"/>
    <mergeCell ref="A820:B820"/>
    <mergeCell ref="C820:E820"/>
    <mergeCell ref="A822:E822"/>
    <mergeCell ref="F822:G822"/>
    <mergeCell ref="C823:E823"/>
    <mergeCell ref="F823:G823"/>
    <mergeCell ref="A824:I824"/>
    <mergeCell ref="A826:E826"/>
    <mergeCell ref="F826:G826"/>
    <mergeCell ref="A810:I810"/>
    <mergeCell ref="A812:E812"/>
    <mergeCell ref="F812:G812"/>
    <mergeCell ref="C813:E813"/>
    <mergeCell ref="F813:G813"/>
    <mergeCell ref="A814:I814"/>
    <mergeCell ref="A816:E816"/>
    <mergeCell ref="F816:G816"/>
    <mergeCell ref="C817:E817"/>
    <mergeCell ref="F817:G817"/>
    <mergeCell ref="A802:I802"/>
    <mergeCell ref="A804:E804"/>
    <mergeCell ref="F804:G804"/>
    <mergeCell ref="C805:E805"/>
    <mergeCell ref="F805:G805"/>
    <mergeCell ref="A806:I806"/>
    <mergeCell ref="A808:E808"/>
    <mergeCell ref="F808:G808"/>
    <mergeCell ref="C809:E809"/>
    <mergeCell ref="F809:G809"/>
    <mergeCell ref="A794:I794"/>
    <mergeCell ref="A796:E796"/>
    <mergeCell ref="F796:G796"/>
    <mergeCell ref="C797:E797"/>
    <mergeCell ref="F797:G797"/>
    <mergeCell ref="A798:I798"/>
    <mergeCell ref="A800:E800"/>
    <mergeCell ref="F800:G800"/>
    <mergeCell ref="C801:E801"/>
    <mergeCell ref="F801:G801"/>
    <mergeCell ref="A788:E788"/>
    <mergeCell ref="F788:G788"/>
    <mergeCell ref="C789:E789"/>
    <mergeCell ref="F789:G789"/>
    <mergeCell ref="A790:I790"/>
    <mergeCell ref="A792:E792"/>
    <mergeCell ref="F792:G792"/>
    <mergeCell ref="C793:E793"/>
    <mergeCell ref="F793:G793"/>
    <mergeCell ref="C205:E205"/>
    <mergeCell ref="F205:G205"/>
    <mergeCell ref="A200:E200"/>
    <mergeCell ref="F200:G200"/>
    <mergeCell ref="C201:E201"/>
    <mergeCell ref="F201:G201"/>
    <mergeCell ref="A202:I202"/>
    <mergeCell ref="A717:B717"/>
    <mergeCell ref="C717:E717"/>
    <mergeCell ref="A194:E194"/>
    <mergeCell ref="F194:G194"/>
    <mergeCell ref="C195:E195"/>
    <mergeCell ref="F195:G195"/>
    <mergeCell ref="A196:I198"/>
    <mergeCell ref="C191:E191"/>
    <mergeCell ref="F191:G191"/>
    <mergeCell ref="A192:I192"/>
    <mergeCell ref="A204:E204"/>
    <mergeCell ref="F204:G204"/>
    <mergeCell ref="A185:E185"/>
    <mergeCell ref="F185:G185"/>
    <mergeCell ref="C186:E186"/>
    <mergeCell ref="F186:G186"/>
    <mergeCell ref="A187:I188"/>
    <mergeCell ref="A190:E190"/>
    <mergeCell ref="F190:G190"/>
    <mergeCell ref="A176:I176"/>
    <mergeCell ref="A178:E178"/>
    <mergeCell ref="F178:G178"/>
    <mergeCell ref="C179:E179"/>
    <mergeCell ref="F179:G179"/>
    <mergeCell ref="A180:I181"/>
    <mergeCell ref="C171:E171"/>
    <mergeCell ref="F171:G171"/>
    <mergeCell ref="A172:I172"/>
    <mergeCell ref="A174:E174"/>
    <mergeCell ref="F174:G174"/>
    <mergeCell ref="C175:E175"/>
    <mergeCell ref="F175:G175"/>
    <mergeCell ref="F167:G167"/>
    <mergeCell ref="A168:I168"/>
    <mergeCell ref="A170:E170"/>
    <mergeCell ref="F170:G170"/>
    <mergeCell ref="A162:E162"/>
    <mergeCell ref="F162:G162"/>
    <mergeCell ref="C163:E163"/>
    <mergeCell ref="F163:G163"/>
    <mergeCell ref="A164:I164"/>
    <mergeCell ref="A166:E166"/>
    <mergeCell ref="F166:G166"/>
    <mergeCell ref="C167:E167"/>
    <mergeCell ref="A154:I154"/>
    <mergeCell ref="A158:E158"/>
    <mergeCell ref="F158:G158"/>
    <mergeCell ref="C159:E159"/>
    <mergeCell ref="F159:G159"/>
    <mergeCell ref="A160:I160"/>
    <mergeCell ref="C147:E147"/>
    <mergeCell ref="F147:G147"/>
    <mergeCell ref="A148:I148"/>
    <mergeCell ref="A152:E152"/>
    <mergeCell ref="F152:G152"/>
    <mergeCell ref="C153:E153"/>
    <mergeCell ref="F153:G153"/>
    <mergeCell ref="A139:I140"/>
    <mergeCell ref="A142:E142"/>
    <mergeCell ref="F142:G142"/>
    <mergeCell ref="C143:E143"/>
    <mergeCell ref="F143:G143"/>
    <mergeCell ref="A144:I144"/>
    <mergeCell ref="A146:E146"/>
    <mergeCell ref="F146:G146"/>
    <mergeCell ref="A90:I90"/>
    <mergeCell ref="A107:E107"/>
    <mergeCell ref="A131:B131"/>
    <mergeCell ref="C131:E131"/>
    <mergeCell ref="A133:E133"/>
    <mergeCell ref="F133:G133"/>
    <mergeCell ref="A137:E137"/>
    <mergeCell ref="F137:G137"/>
    <mergeCell ref="C138:E138"/>
    <mergeCell ref="F138:G138"/>
    <mergeCell ref="C134:E134"/>
    <mergeCell ref="F134:G134"/>
    <mergeCell ref="A135:I135"/>
    <mergeCell ref="A84:E84"/>
    <mergeCell ref="F84:G84"/>
    <mergeCell ref="C85:E85"/>
    <mergeCell ref="F85:G85"/>
    <mergeCell ref="A86:I86"/>
    <mergeCell ref="A88:E88"/>
    <mergeCell ref="F88:G88"/>
    <mergeCell ref="C89:E89"/>
    <mergeCell ref="F89:G89"/>
    <mergeCell ref="A79:E79"/>
    <mergeCell ref="F79:G79"/>
    <mergeCell ref="C80:E80"/>
    <mergeCell ref="F80:G80"/>
    <mergeCell ref="A81:I82"/>
    <mergeCell ref="A73:I73"/>
    <mergeCell ref="A75:E75"/>
    <mergeCell ref="F75:G75"/>
    <mergeCell ref="C76:E76"/>
    <mergeCell ref="F76:G76"/>
    <mergeCell ref="A77:I77"/>
    <mergeCell ref="C68:E68"/>
    <mergeCell ref="F68:G68"/>
    <mergeCell ref="A69:I69"/>
    <mergeCell ref="A71:E71"/>
    <mergeCell ref="F71:G71"/>
    <mergeCell ref="C72:E72"/>
    <mergeCell ref="F72:G72"/>
    <mergeCell ref="A63:E63"/>
    <mergeCell ref="F63:G63"/>
    <mergeCell ref="C64:E64"/>
    <mergeCell ref="F64:G64"/>
    <mergeCell ref="A65:I65"/>
    <mergeCell ref="A67:E67"/>
    <mergeCell ref="F67:G67"/>
    <mergeCell ref="A59:E59"/>
    <mergeCell ref="F59:G59"/>
    <mergeCell ref="C58:E58"/>
    <mergeCell ref="A58:B58"/>
    <mergeCell ref="C60:E60"/>
    <mergeCell ref="F60:G60"/>
    <mergeCell ref="A61:I61"/>
    <mergeCell ref="H44:I44"/>
    <mergeCell ref="A47:I47"/>
    <mergeCell ref="B50:F53"/>
    <mergeCell ref="A57:B57"/>
    <mergeCell ref="C57:H57"/>
    <mergeCell ref="H38:I38"/>
    <mergeCell ref="H39:I39"/>
    <mergeCell ref="H40:I40"/>
    <mergeCell ref="H41:I41"/>
    <mergeCell ref="H42:I42"/>
    <mergeCell ref="H43:I43"/>
    <mergeCell ref="A44:E44"/>
    <mergeCell ref="F38:G38"/>
    <mergeCell ref="F39:G39"/>
    <mergeCell ref="F40:G40"/>
    <mergeCell ref="F41:G41"/>
    <mergeCell ref="F42:G42"/>
    <mergeCell ref="F43:G43"/>
    <mergeCell ref="F44:G44"/>
    <mergeCell ref="A38:E38"/>
    <mergeCell ref="A39:E39"/>
    <mergeCell ref="A40:E40"/>
    <mergeCell ref="A41:E41"/>
    <mergeCell ref="A42:E42"/>
    <mergeCell ref="A43:E43"/>
    <mergeCell ref="A24:E24"/>
    <mergeCell ref="A25:E25"/>
    <mergeCell ref="A34:I35"/>
    <mergeCell ref="A36:E37"/>
    <mergeCell ref="F36:G37"/>
    <mergeCell ref="H36:I37"/>
    <mergeCell ref="H21:I29"/>
    <mergeCell ref="A33:E33"/>
    <mergeCell ref="F33:G33"/>
    <mergeCell ref="H33:I33"/>
    <mergeCell ref="F26:G26"/>
    <mergeCell ref="F27:G27"/>
    <mergeCell ref="F28:G28"/>
    <mergeCell ref="F29:G29"/>
    <mergeCell ref="A30:E30"/>
    <mergeCell ref="F30:G30"/>
    <mergeCell ref="H30:I30"/>
    <mergeCell ref="F21:G21"/>
    <mergeCell ref="F22:G22"/>
    <mergeCell ref="F23:G23"/>
    <mergeCell ref="C209:E209"/>
    <mergeCell ref="F209:G209"/>
    <mergeCell ref="A210:I210"/>
    <mergeCell ref="A212:E212"/>
    <mergeCell ref="F212:G212"/>
    <mergeCell ref="A6:I13"/>
    <mergeCell ref="A16:I17"/>
    <mergeCell ref="A4:I4"/>
    <mergeCell ref="A2:I2"/>
    <mergeCell ref="A19:E20"/>
    <mergeCell ref="F19:G20"/>
    <mergeCell ref="A206:I206"/>
    <mergeCell ref="A208:E208"/>
    <mergeCell ref="F208:G208"/>
    <mergeCell ref="F24:G24"/>
    <mergeCell ref="F25:G25"/>
    <mergeCell ref="A26:E26"/>
    <mergeCell ref="A27:E27"/>
    <mergeCell ref="A28:E28"/>
    <mergeCell ref="A29:E29"/>
    <mergeCell ref="H19:I20"/>
    <mergeCell ref="A21:E21"/>
    <mergeCell ref="A22:E22"/>
    <mergeCell ref="A23:E23"/>
    <mergeCell ref="C213:E213"/>
    <mergeCell ref="F213:G213"/>
    <mergeCell ref="A214:I214"/>
    <mergeCell ref="A216:E216"/>
    <mergeCell ref="F216:G216"/>
    <mergeCell ref="C217:E217"/>
    <mergeCell ref="F217:G217"/>
    <mergeCell ref="A218:I218"/>
    <mergeCell ref="A222:E222"/>
    <mergeCell ref="F222:G222"/>
    <mergeCell ref="A220:B220"/>
    <mergeCell ref="C220:E220"/>
    <mergeCell ref="C223:E223"/>
    <mergeCell ref="F223:G223"/>
    <mergeCell ref="A224:I224"/>
    <mergeCell ref="A226:E226"/>
    <mergeCell ref="F226:G226"/>
    <mergeCell ref="C227:E227"/>
    <mergeCell ref="F227:G227"/>
    <mergeCell ref="A228:I228"/>
    <mergeCell ref="A230:E230"/>
    <mergeCell ref="F230:G230"/>
    <mergeCell ref="C231:E231"/>
    <mergeCell ref="F231:G231"/>
    <mergeCell ref="A232:I232"/>
    <mergeCell ref="A236:E236"/>
    <mergeCell ref="F236:G236"/>
    <mergeCell ref="C237:E237"/>
    <mergeCell ref="F237:G237"/>
    <mergeCell ref="A238:I238"/>
    <mergeCell ref="A234:B234"/>
    <mergeCell ref="C234:E234"/>
    <mergeCell ref="A244:E244"/>
    <mergeCell ref="F244:G244"/>
    <mergeCell ref="C245:E245"/>
    <mergeCell ref="F245:G245"/>
    <mergeCell ref="A246:I246"/>
    <mergeCell ref="A240:E240"/>
    <mergeCell ref="F240:G240"/>
    <mergeCell ref="C241:E241"/>
    <mergeCell ref="F241:G241"/>
    <mergeCell ref="A242:I242"/>
    <mergeCell ref="A254:E254"/>
    <mergeCell ref="F254:G254"/>
    <mergeCell ref="C255:E255"/>
    <mergeCell ref="F255:G255"/>
    <mergeCell ref="A256:I256"/>
    <mergeCell ref="A248:B248"/>
    <mergeCell ref="C248:E248"/>
    <mergeCell ref="A250:E250"/>
    <mergeCell ref="F250:G250"/>
    <mergeCell ref="C251:E251"/>
    <mergeCell ref="F251:G251"/>
    <mergeCell ref="A252:I252"/>
    <mergeCell ref="A264:I264"/>
    <mergeCell ref="A266:E266"/>
    <mergeCell ref="F266:G266"/>
    <mergeCell ref="C267:E267"/>
    <mergeCell ref="F267:G267"/>
    <mergeCell ref="A268:I268"/>
    <mergeCell ref="A270:E270"/>
    <mergeCell ref="F270:G270"/>
    <mergeCell ref="A258:E258"/>
    <mergeCell ref="F258:G258"/>
    <mergeCell ref="C259:E259"/>
    <mergeCell ref="F259:G259"/>
    <mergeCell ref="A260:I260"/>
    <mergeCell ref="A262:E262"/>
    <mergeCell ref="F262:G262"/>
    <mergeCell ref="C263:E263"/>
    <mergeCell ref="F263:G263"/>
    <mergeCell ref="A276:I276"/>
    <mergeCell ref="A278:B278"/>
    <mergeCell ref="C278:H278"/>
    <mergeCell ref="A279:B279"/>
    <mergeCell ref="C279:E279"/>
    <mergeCell ref="C271:E271"/>
    <mergeCell ref="F271:G271"/>
    <mergeCell ref="A272:I272"/>
    <mergeCell ref="A274:E274"/>
    <mergeCell ref="F274:G274"/>
    <mergeCell ref="C275:E275"/>
    <mergeCell ref="F275:G275"/>
    <mergeCell ref="A281:E281"/>
    <mergeCell ref="F281:G281"/>
    <mergeCell ref="C282:E282"/>
    <mergeCell ref="F282:G282"/>
    <mergeCell ref="A283:I283"/>
    <mergeCell ref="A285:E285"/>
    <mergeCell ref="F285:G285"/>
    <mergeCell ref="C286:E286"/>
    <mergeCell ref="F286:G286"/>
    <mergeCell ref="A295:I295"/>
    <mergeCell ref="A297:E297"/>
    <mergeCell ref="F297:G297"/>
    <mergeCell ref="C298:E298"/>
    <mergeCell ref="F298:G298"/>
    <mergeCell ref="A299:I299"/>
    <mergeCell ref="A301:E301"/>
    <mergeCell ref="F301:G301"/>
    <mergeCell ref="A287:I287"/>
    <mergeCell ref="A289:E289"/>
    <mergeCell ref="F289:G289"/>
    <mergeCell ref="C290:E290"/>
    <mergeCell ref="F290:G290"/>
    <mergeCell ref="A291:I291"/>
    <mergeCell ref="A293:E293"/>
    <mergeCell ref="F293:G293"/>
    <mergeCell ref="C294:E294"/>
    <mergeCell ref="F294:G294"/>
    <mergeCell ref="C302:E302"/>
    <mergeCell ref="F302:G302"/>
    <mergeCell ref="A303:I303"/>
    <mergeCell ref="A305:E305"/>
    <mergeCell ref="F305:G305"/>
    <mergeCell ref="C306:E306"/>
    <mergeCell ref="F306:G306"/>
    <mergeCell ref="A310:E310"/>
    <mergeCell ref="F310:G310"/>
    <mergeCell ref="A307:I307"/>
    <mergeCell ref="C311:E311"/>
    <mergeCell ref="F311:G311"/>
    <mergeCell ref="A312:I312"/>
    <mergeCell ref="A314:E314"/>
    <mergeCell ref="F314:G314"/>
    <mergeCell ref="C315:E315"/>
    <mergeCell ref="F315:G315"/>
    <mergeCell ref="A322:B322"/>
    <mergeCell ref="C322:E322"/>
    <mergeCell ref="C325:E325"/>
    <mergeCell ref="F325:G325"/>
    <mergeCell ref="A326:I326"/>
    <mergeCell ref="A328:E328"/>
    <mergeCell ref="F328:G328"/>
    <mergeCell ref="C329:E329"/>
    <mergeCell ref="F329:G329"/>
    <mergeCell ref="A330:I330"/>
    <mergeCell ref="A316:I316"/>
    <mergeCell ref="A318:E318"/>
    <mergeCell ref="F318:G318"/>
    <mergeCell ref="C319:E319"/>
    <mergeCell ref="F319:G319"/>
    <mergeCell ref="A320:I320"/>
    <mergeCell ref="A324:E324"/>
    <mergeCell ref="F324:G324"/>
    <mergeCell ref="A332:E332"/>
    <mergeCell ref="F332:G332"/>
    <mergeCell ref="C333:E333"/>
    <mergeCell ref="F333:G333"/>
    <mergeCell ref="A334:I334"/>
    <mergeCell ref="A336:E336"/>
    <mergeCell ref="F336:G336"/>
    <mergeCell ref="C337:E337"/>
    <mergeCell ref="F337:G337"/>
    <mergeCell ref="A350:E350"/>
    <mergeCell ref="F350:G350"/>
    <mergeCell ref="C351:E351"/>
    <mergeCell ref="F351:G351"/>
    <mergeCell ref="A352:I352"/>
    <mergeCell ref="A348:I348"/>
    <mergeCell ref="A338:I338"/>
    <mergeCell ref="A340:E340"/>
    <mergeCell ref="F340:G340"/>
    <mergeCell ref="C341:E341"/>
    <mergeCell ref="F341:G341"/>
    <mergeCell ref="A342:I342"/>
    <mergeCell ref="A346:E346"/>
    <mergeCell ref="F346:G346"/>
    <mergeCell ref="C347:E347"/>
    <mergeCell ref="F347:G347"/>
    <mergeCell ref="A344:B344"/>
    <mergeCell ref="C344:E344"/>
    <mergeCell ref="A354:E354"/>
    <mergeCell ref="F354:G354"/>
    <mergeCell ref="C355:E355"/>
    <mergeCell ref="F355:G355"/>
    <mergeCell ref="A356:I356"/>
    <mergeCell ref="A360:E360"/>
    <mergeCell ref="F360:G360"/>
    <mergeCell ref="C361:E361"/>
    <mergeCell ref="F361:G361"/>
    <mergeCell ref="A358:B358"/>
    <mergeCell ref="C358:E358"/>
    <mergeCell ref="A362:I362"/>
    <mergeCell ref="A364:E364"/>
    <mergeCell ref="F364:G364"/>
    <mergeCell ref="C365:E365"/>
    <mergeCell ref="F365:G365"/>
    <mergeCell ref="A366:I366"/>
    <mergeCell ref="A368:E368"/>
    <mergeCell ref="F368:G368"/>
    <mergeCell ref="C369:E369"/>
    <mergeCell ref="F369:G369"/>
    <mergeCell ref="A376:E376"/>
    <mergeCell ref="F376:G376"/>
    <mergeCell ref="C377:E377"/>
    <mergeCell ref="F377:G377"/>
    <mergeCell ref="A378:I378"/>
    <mergeCell ref="A380:B380"/>
    <mergeCell ref="C380:E380"/>
    <mergeCell ref="A370:I370"/>
    <mergeCell ref="A372:E372"/>
    <mergeCell ref="F372:G372"/>
    <mergeCell ref="C373:E373"/>
    <mergeCell ref="F373:G373"/>
    <mergeCell ref="A374:I374"/>
    <mergeCell ref="A382:E382"/>
    <mergeCell ref="F382:G382"/>
    <mergeCell ref="C383:E383"/>
    <mergeCell ref="F383:G383"/>
    <mergeCell ref="A384:I384"/>
    <mergeCell ref="A388:E388"/>
    <mergeCell ref="F388:G388"/>
    <mergeCell ref="C389:E389"/>
    <mergeCell ref="F389:G389"/>
    <mergeCell ref="A386:B386"/>
    <mergeCell ref="C386:E386"/>
    <mergeCell ref="A390:I390"/>
    <mergeCell ref="A392:E392"/>
    <mergeCell ref="F392:G392"/>
    <mergeCell ref="C393:E393"/>
    <mergeCell ref="F393:G393"/>
    <mergeCell ref="A394:I394"/>
    <mergeCell ref="A399:E399"/>
    <mergeCell ref="F399:G399"/>
    <mergeCell ref="A396:B396"/>
    <mergeCell ref="C396:H396"/>
    <mergeCell ref="A397:B397"/>
    <mergeCell ref="C397:E397"/>
    <mergeCell ref="C404:E404"/>
    <mergeCell ref="F404:G404"/>
    <mergeCell ref="A405:I405"/>
    <mergeCell ref="A407:E407"/>
    <mergeCell ref="F407:G407"/>
    <mergeCell ref="C408:E408"/>
    <mergeCell ref="F408:G408"/>
    <mergeCell ref="A409:I411"/>
    <mergeCell ref="C400:E400"/>
    <mergeCell ref="F400:G400"/>
    <mergeCell ref="A401:I401"/>
    <mergeCell ref="A403:E403"/>
    <mergeCell ref="F403:G403"/>
    <mergeCell ref="C420:E420"/>
    <mergeCell ref="F420:G420"/>
    <mergeCell ref="A421:I421"/>
    <mergeCell ref="A423:E423"/>
    <mergeCell ref="F423:G423"/>
    <mergeCell ref="C424:E424"/>
    <mergeCell ref="F424:G424"/>
    <mergeCell ref="C413:E413"/>
    <mergeCell ref="F413:G413"/>
    <mergeCell ref="A414:I414"/>
    <mergeCell ref="A415:E415"/>
    <mergeCell ref="F415:G415"/>
    <mergeCell ref="C416:E416"/>
    <mergeCell ref="F416:G416"/>
    <mergeCell ref="A417:I417"/>
    <mergeCell ref="A419:E419"/>
    <mergeCell ref="F419:G419"/>
    <mergeCell ref="A425:I425"/>
    <mergeCell ref="A427:B427"/>
    <mergeCell ref="C427:E427"/>
    <mergeCell ref="A429:E429"/>
    <mergeCell ref="F429:G429"/>
    <mergeCell ref="C430:E430"/>
    <mergeCell ref="F430:G430"/>
    <mergeCell ref="A431:I431"/>
    <mergeCell ref="A435:E435"/>
    <mergeCell ref="F435:G435"/>
    <mergeCell ref="A433:B433"/>
    <mergeCell ref="C433:E433"/>
    <mergeCell ref="C444:E444"/>
    <mergeCell ref="F444:G444"/>
    <mergeCell ref="A445:I446"/>
    <mergeCell ref="A452:E452"/>
    <mergeCell ref="F452:G452"/>
    <mergeCell ref="C453:E453"/>
    <mergeCell ref="F453:G453"/>
    <mergeCell ref="A454:I455"/>
    <mergeCell ref="C436:E436"/>
    <mergeCell ref="F436:G436"/>
    <mergeCell ref="A437:I437"/>
    <mergeCell ref="A439:E439"/>
    <mergeCell ref="F439:G439"/>
    <mergeCell ref="C440:E440"/>
    <mergeCell ref="F440:G440"/>
    <mergeCell ref="A441:I441"/>
    <mergeCell ref="A443:E443"/>
    <mergeCell ref="F443:G443"/>
    <mergeCell ref="A448:B448"/>
    <mergeCell ref="C448:H448"/>
    <mergeCell ref="A450:B450"/>
    <mergeCell ref="C450:E450"/>
    <mergeCell ref="A463:I463"/>
    <mergeCell ref="A465:E465"/>
    <mergeCell ref="F465:G465"/>
    <mergeCell ref="C466:E466"/>
    <mergeCell ref="F466:G466"/>
    <mergeCell ref="A467:I467"/>
    <mergeCell ref="A457:E457"/>
    <mergeCell ref="F457:G457"/>
    <mergeCell ref="C458:E458"/>
    <mergeCell ref="F458:G458"/>
    <mergeCell ref="A459:I459"/>
    <mergeCell ref="A461:E461"/>
    <mergeCell ref="F461:G461"/>
    <mergeCell ref="C462:E462"/>
    <mergeCell ref="F462:G462"/>
    <mergeCell ref="A471:E471"/>
    <mergeCell ref="F471:G471"/>
    <mergeCell ref="C472:E472"/>
    <mergeCell ref="F472:G472"/>
    <mergeCell ref="A473:I473"/>
    <mergeCell ref="A477:E477"/>
    <mergeCell ref="F477:G477"/>
    <mergeCell ref="C478:E478"/>
    <mergeCell ref="F478:G478"/>
    <mergeCell ref="A479:I479"/>
    <mergeCell ref="A481:E481"/>
    <mergeCell ref="F481:G481"/>
    <mergeCell ref="C482:E482"/>
    <mergeCell ref="F482:G482"/>
    <mergeCell ref="A483:I483"/>
    <mergeCell ref="A485:E485"/>
    <mergeCell ref="F485:G485"/>
    <mergeCell ref="C486:E486"/>
    <mergeCell ref="F486:G486"/>
    <mergeCell ref="A503:B503"/>
    <mergeCell ref="A487:I487"/>
    <mergeCell ref="A491:E491"/>
    <mergeCell ref="F491:G491"/>
    <mergeCell ref="C492:E492"/>
    <mergeCell ref="F492:G492"/>
    <mergeCell ref="A493:I493"/>
    <mergeCell ref="A495:E495"/>
    <mergeCell ref="F495:G495"/>
    <mergeCell ref="A524:E524"/>
    <mergeCell ref="F524:G524"/>
    <mergeCell ref="C505:E505"/>
    <mergeCell ref="F505:G505"/>
    <mergeCell ref="A506:I506"/>
    <mergeCell ref="A508:E508"/>
    <mergeCell ref="F508:G508"/>
    <mergeCell ref="C509:E509"/>
    <mergeCell ref="F509:G509"/>
    <mergeCell ref="A518:I518"/>
    <mergeCell ref="A520:E520"/>
    <mergeCell ref="F520:G520"/>
    <mergeCell ref="C521:E521"/>
    <mergeCell ref="F521:G521"/>
    <mergeCell ref="A522:I522"/>
    <mergeCell ref="A510:I510"/>
    <mergeCell ref="A512:E512"/>
    <mergeCell ref="F512:G512"/>
    <mergeCell ref="C513:E513"/>
    <mergeCell ref="F513:G513"/>
    <mergeCell ref="A514:I514"/>
    <mergeCell ref="A516:E516"/>
    <mergeCell ref="F516:G516"/>
    <mergeCell ref="C517:E517"/>
    <mergeCell ref="F517:G517"/>
    <mergeCell ref="A532:I532"/>
    <mergeCell ref="F534:G534"/>
    <mergeCell ref="A534:E534"/>
    <mergeCell ref="C535:E535"/>
    <mergeCell ref="F535:G535"/>
    <mergeCell ref="A536:I536"/>
    <mergeCell ref="F530:G530"/>
    <mergeCell ref="A530:E530"/>
    <mergeCell ref="C531:E531"/>
    <mergeCell ref="F531:G531"/>
    <mergeCell ref="A544:I544"/>
    <mergeCell ref="A546:E546"/>
    <mergeCell ref="F546:G546"/>
    <mergeCell ref="C547:E547"/>
    <mergeCell ref="F547:G547"/>
    <mergeCell ref="A548:I548"/>
    <mergeCell ref="A550:E550"/>
    <mergeCell ref="F550:G550"/>
    <mergeCell ref="A538:E538"/>
    <mergeCell ref="F538:G538"/>
    <mergeCell ref="C539:E539"/>
    <mergeCell ref="F539:G539"/>
    <mergeCell ref="A540:I540"/>
    <mergeCell ref="A542:E542"/>
    <mergeCell ref="F542:G542"/>
    <mergeCell ref="C543:E543"/>
    <mergeCell ref="F543:G543"/>
    <mergeCell ref="C559:E559"/>
    <mergeCell ref="F559:G559"/>
    <mergeCell ref="A560:I560"/>
    <mergeCell ref="A562:E562"/>
    <mergeCell ref="F562:G562"/>
    <mergeCell ref="C563:E563"/>
    <mergeCell ref="F563:G563"/>
    <mergeCell ref="A564:I564"/>
    <mergeCell ref="C551:E551"/>
    <mergeCell ref="F551:G551"/>
    <mergeCell ref="A552:I552"/>
    <mergeCell ref="A554:E554"/>
    <mergeCell ref="F554:G554"/>
    <mergeCell ref="C555:E555"/>
    <mergeCell ref="F555:G555"/>
    <mergeCell ref="A556:I556"/>
    <mergeCell ref="A558:E558"/>
    <mergeCell ref="F558:G558"/>
    <mergeCell ref="A568:I568"/>
    <mergeCell ref="A570:E570"/>
    <mergeCell ref="F570:G570"/>
    <mergeCell ref="C571:E571"/>
    <mergeCell ref="F571:G571"/>
    <mergeCell ref="A572:I572"/>
    <mergeCell ref="A574:E574"/>
    <mergeCell ref="F574:G574"/>
    <mergeCell ref="A566:E566"/>
    <mergeCell ref="F566:G566"/>
    <mergeCell ref="C567:E567"/>
    <mergeCell ref="F567:G567"/>
    <mergeCell ref="A583:B583"/>
    <mergeCell ref="C575:E575"/>
    <mergeCell ref="F575:G575"/>
    <mergeCell ref="A576:I576"/>
    <mergeCell ref="A578:E578"/>
    <mergeCell ref="F578:G578"/>
    <mergeCell ref="C579:E579"/>
    <mergeCell ref="F579:G579"/>
    <mergeCell ref="A580:I580"/>
    <mergeCell ref="A588:E588"/>
    <mergeCell ref="F588:G588"/>
    <mergeCell ref="C589:E589"/>
    <mergeCell ref="F589:G589"/>
    <mergeCell ref="A590:I590"/>
    <mergeCell ref="A592:E592"/>
    <mergeCell ref="F592:G592"/>
    <mergeCell ref="C593:E593"/>
    <mergeCell ref="F593:G593"/>
    <mergeCell ref="A602:I602"/>
    <mergeCell ref="A604:E604"/>
    <mergeCell ref="F604:G604"/>
    <mergeCell ref="C605:E605"/>
    <mergeCell ref="F605:G605"/>
    <mergeCell ref="A606:I606"/>
    <mergeCell ref="A594:I594"/>
    <mergeCell ref="A596:E596"/>
    <mergeCell ref="F596:G596"/>
    <mergeCell ref="C597:E597"/>
    <mergeCell ref="F597:G597"/>
    <mergeCell ref="A598:I598"/>
    <mergeCell ref="A600:E600"/>
    <mergeCell ref="F600:G600"/>
    <mergeCell ref="C601:E601"/>
    <mergeCell ref="F601:G601"/>
    <mergeCell ref="A608:E608"/>
    <mergeCell ref="F608:G608"/>
    <mergeCell ref="C609:E609"/>
    <mergeCell ref="F609:G609"/>
    <mergeCell ref="A610:I610"/>
    <mergeCell ref="A612:E612"/>
    <mergeCell ref="F612:G612"/>
    <mergeCell ref="C613:E613"/>
    <mergeCell ref="F613:G613"/>
    <mergeCell ref="A626:I626"/>
    <mergeCell ref="A614:I614"/>
    <mergeCell ref="A616:E616"/>
    <mergeCell ref="F616:G616"/>
    <mergeCell ref="C617:E617"/>
    <mergeCell ref="F617:G617"/>
    <mergeCell ref="A618:I618"/>
    <mergeCell ref="A620:E620"/>
    <mergeCell ref="F620:G620"/>
    <mergeCell ref="C643:E643"/>
    <mergeCell ref="F643:G643"/>
    <mergeCell ref="A644:I644"/>
    <mergeCell ref="A646:E646"/>
    <mergeCell ref="F646:G646"/>
    <mergeCell ref="C647:E647"/>
    <mergeCell ref="F647:G647"/>
    <mergeCell ref="C633:E633"/>
    <mergeCell ref="F633:G633"/>
    <mergeCell ref="A634:I634"/>
    <mergeCell ref="A636:E636"/>
    <mergeCell ref="F636:G636"/>
    <mergeCell ref="C637:E637"/>
    <mergeCell ref="F637:G637"/>
    <mergeCell ref="A638:I638"/>
    <mergeCell ref="A642:E642"/>
    <mergeCell ref="F642:G642"/>
    <mergeCell ref="A654:E654"/>
    <mergeCell ref="F654:G654"/>
    <mergeCell ref="C655:E655"/>
    <mergeCell ref="F655:G655"/>
    <mergeCell ref="A656:I656"/>
    <mergeCell ref="A658:E658"/>
    <mergeCell ref="F658:G658"/>
    <mergeCell ref="A648:I648"/>
    <mergeCell ref="A650:E650"/>
    <mergeCell ref="F650:G650"/>
    <mergeCell ref="C651:E651"/>
    <mergeCell ref="F651:G651"/>
    <mergeCell ref="A652:I652"/>
    <mergeCell ref="C659:E659"/>
    <mergeCell ref="F659:G659"/>
    <mergeCell ref="A660:I660"/>
    <mergeCell ref="A662:E662"/>
    <mergeCell ref="F662:G662"/>
    <mergeCell ref="C663:E663"/>
    <mergeCell ref="F663:G663"/>
    <mergeCell ref="A664:I664"/>
    <mergeCell ref="A666:E666"/>
    <mergeCell ref="F666:G666"/>
    <mergeCell ref="C667:E667"/>
    <mergeCell ref="F667:G667"/>
    <mergeCell ref="A668:I668"/>
    <mergeCell ref="A670:E670"/>
    <mergeCell ref="F670:G670"/>
    <mergeCell ref="C671:E671"/>
    <mergeCell ref="F671:G671"/>
    <mergeCell ref="A672:I672"/>
    <mergeCell ref="A674:E674"/>
    <mergeCell ref="F674:G674"/>
    <mergeCell ref="C675:E675"/>
    <mergeCell ref="F675:G675"/>
    <mergeCell ref="A676:I676"/>
    <mergeCell ref="A680:E680"/>
    <mergeCell ref="F680:G680"/>
    <mergeCell ref="C681:E681"/>
    <mergeCell ref="F681:G681"/>
    <mergeCell ref="A682:I682"/>
    <mergeCell ref="A684:E684"/>
    <mergeCell ref="F684:G684"/>
    <mergeCell ref="A678:B678"/>
    <mergeCell ref="C678:E678"/>
    <mergeCell ref="C685:E685"/>
    <mergeCell ref="F685:G685"/>
    <mergeCell ref="A686:I686"/>
    <mergeCell ref="A688:E688"/>
    <mergeCell ref="F688:G688"/>
    <mergeCell ref="C689:E689"/>
    <mergeCell ref="F689:G689"/>
    <mergeCell ref="A690:I690"/>
    <mergeCell ref="A692:E692"/>
    <mergeCell ref="F692:G692"/>
    <mergeCell ref="C693:E693"/>
    <mergeCell ref="F693:G693"/>
    <mergeCell ref="A694:I694"/>
    <mergeCell ref="A696:E696"/>
    <mergeCell ref="F696:G696"/>
    <mergeCell ref="C697:E697"/>
    <mergeCell ref="F697:G697"/>
    <mergeCell ref="A698:I698"/>
    <mergeCell ref="A700:E700"/>
    <mergeCell ref="F700:G700"/>
    <mergeCell ref="C701:E701"/>
    <mergeCell ref="F701:G701"/>
    <mergeCell ref="A702:I702"/>
    <mergeCell ref="A704:E704"/>
    <mergeCell ref="F704:G704"/>
    <mergeCell ref="C705:E705"/>
    <mergeCell ref="F705:G705"/>
    <mergeCell ref="A706:I706"/>
    <mergeCell ref="A708:E708"/>
    <mergeCell ref="F708:G708"/>
    <mergeCell ref="C709:E709"/>
    <mergeCell ref="F709:G709"/>
    <mergeCell ref="A710:I710"/>
    <mergeCell ref="A712:E712"/>
    <mergeCell ref="F712:G712"/>
    <mergeCell ref="C713:E713"/>
    <mergeCell ref="F713:G713"/>
    <mergeCell ref="A714:I714"/>
    <mergeCell ref="A719:E719"/>
    <mergeCell ref="F719:G719"/>
    <mergeCell ref="C720:E720"/>
    <mergeCell ref="F720:G720"/>
    <mergeCell ref="A721:I721"/>
    <mergeCell ref="A723:E723"/>
    <mergeCell ref="F723:G723"/>
    <mergeCell ref="C724:E724"/>
    <mergeCell ref="F724:G724"/>
    <mergeCell ref="A725:I725"/>
    <mergeCell ref="A727:E727"/>
    <mergeCell ref="F727:G727"/>
    <mergeCell ref="C728:E728"/>
    <mergeCell ref="F728:G728"/>
    <mergeCell ref="A729:I729"/>
    <mergeCell ref="A731:E731"/>
    <mergeCell ref="F731:G731"/>
    <mergeCell ref="C732:E732"/>
    <mergeCell ref="F732:G732"/>
    <mergeCell ref="A733:I733"/>
    <mergeCell ref="A735:E735"/>
    <mergeCell ref="F735:G735"/>
    <mergeCell ref="C736:E736"/>
    <mergeCell ref="F736:G736"/>
    <mergeCell ref="A737:I737"/>
    <mergeCell ref="A739:E739"/>
    <mergeCell ref="F739:G739"/>
    <mergeCell ref="C740:E740"/>
    <mergeCell ref="F740:G740"/>
    <mergeCell ref="A741:I741"/>
    <mergeCell ref="A743:E743"/>
    <mergeCell ref="F743:G743"/>
    <mergeCell ref="C744:E744"/>
    <mergeCell ref="F744:G744"/>
    <mergeCell ref="A745:I745"/>
    <mergeCell ref="A747:E747"/>
    <mergeCell ref="F747:G747"/>
    <mergeCell ref="C748:E748"/>
    <mergeCell ref="F748:G748"/>
    <mergeCell ref="A749:I749"/>
    <mergeCell ref="A751:E751"/>
    <mergeCell ref="F751:G751"/>
    <mergeCell ref="C752:E752"/>
    <mergeCell ref="F752:G752"/>
    <mergeCell ref="A753:I753"/>
    <mergeCell ref="A758:E758"/>
    <mergeCell ref="F758:G758"/>
    <mergeCell ref="C759:E759"/>
    <mergeCell ref="F759:G759"/>
    <mergeCell ref="A760:I760"/>
    <mergeCell ref="A762:E762"/>
    <mergeCell ref="F762:G762"/>
    <mergeCell ref="A756:B756"/>
    <mergeCell ref="C756:E756"/>
    <mergeCell ref="C763:E763"/>
    <mergeCell ref="F763:G763"/>
    <mergeCell ref="A764:I764"/>
    <mergeCell ref="A766:E766"/>
    <mergeCell ref="F766:G766"/>
    <mergeCell ref="C767:E767"/>
    <mergeCell ref="F767:G767"/>
    <mergeCell ref="A768:I768"/>
    <mergeCell ref="A770:E770"/>
    <mergeCell ref="F770:G770"/>
    <mergeCell ref="C771:E771"/>
    <mergeCell ref="F771:G771"/>
    <mergeCell ref="A772:I772"/>
    <mergeCell ref="A774:E774"/>
    <mergeCell ref="F774:G774"/>
    <mergeCell ref="C775:E775"/>
    <mergeCell ref="F775:G775"/>
    <mergeCell ref="C785:E785"/>
    <mergeCell ref="F785:G785"/>
    <mergeCell ref="A786:I786"/>
    <mergeCell ref="A776:I776"/>
    <mergeCell ref="A778:E778"/>
    <mergeCell ref="F778:G778"/>
    <mergeCell ref="C779:E779"/>
    <mergeCell ref="F779:G779"/>
    <mergeCell ref="A780:I780"/>
    <mergeCell ref="A784:E784"/>
    <mergeCell ref="F784:G784"/>
    <mergeCell ref="A782:B782"/>
    <mergeCell ref="C782:E782"/>
    <mergeCell ref="F107:G107"/>
    <mergeCell ref="C108:E108"/>
    <mergeCell ref="F108:G108"/>
    <mergeCell ref="A109:I109"/>
    <mergeCell ref="A111:E111"/>
    <mergeCell ref="F111:G111"/>
    <mergeCell ref="C112:E112"/>
    <mergeCell ref="F112:G112"/>
    <mergeCell ref="A113:I113"/>
    <mergeCell ref="A92:E92"/>
    <mergeCell ref="F92:G92"/>
    <mergeCell ref="C93:E93"/>
    <mergeCell ref="F93:G93"/>
    <mergeCell ref="A94:I94"/>
    <mergeCell ref="A104:E104"/>
    <mergeCell ref="F104:G104"/>
    <mergeCell ref="C105:E105"/>
    <mergeCell ref="F105:G105"/>
    <mergeCell ref="A106:I106"/>
    <mergeCell ref="A96:E96"/>
    <mergeCell ref="F96:G96"/>
    <mergeCell ref="C97:E97"/>
    <mergeCell ref="F97:G97"/>
    <mergeCell ref="A98:I98"/>
    <mergeCell ref="F100:G100"/>
    <mergeCell ref="A100:E100"/>
    <mergeCell ref="C101:E101"/>
    <mergeCell ref="F101:G101"/>
    <mergeCell ref="A102:I102"/>
    <mergeCell ref="A121:I121"/>
    <mergeCell ref="A123:E123"/>
    <mergeCell ref="F123:G123"/>
    <mergeCell ref="C124:E124"/>
    <mergeCell ref="F124:G124"/>
    <mergeCell ref="A125:I125"/>
    <mergeCell ref="A127:E127"/>
    <mergeCell ref="F127:G127"/>
    <mergeCell ref="A115:E115"/>
    <mergeCell ref="F115:G115"/>
    <mergeCell ref="C116:E116"/>
    <mergeCell ref="F116:G116"/>
    <mergeCell ref="A117:I117"/>
    <mergeCell ref="A119:E119"/>
    <mergeCell ref="F119:G119"/>
    <mergeCell ref="C120:E120"/>
    <mergeCell ref="F120:G120"/>
    <mergeCell ref="A469:B469"/>
    <mergeCell ref="C469:E469"/>
    <mergeCell ref="A475:B475"/>
    <mergeCell ref="C475:E475"/>
    <mergeCell ref="A489:B489"/>
    <mergeCell ref="C489:E489"/>
    <mergeCell ref="C503:H503"/>
    <mergeCell ref="C128:E128"/>
    <mergeCell ref="F128:G128"/>
    <mergeCell ref="A129:I129"/>
    <mergeCell ref="A150:B150"/>
    <mergeCell ref="C150:E150"/>
    <mergeCell ref="A156:B156"/>
    <mergeCell ref="C156:E156"/>
    <mergeCell ref="A183:B183"/>
    <mergeCell ref="C183:E183"/>
    <mergeCell ref="C496:E496"/>
    <mergeCell ref="F496:G496"/>
    <mergeCell ref="A497:I497"/>
    <mergeCell ref="A499:E499"/>
    <mergeCell ref="F499:G499"/>
    <mergeCell ref="C500:E500"/>
    <mergeCell ref="F500:G500"/>
    <mergeCell ref="A501:I501"/>
    <mergeCell ref="C525:E525"/>
    <mergeCell ref="F525:G525"/>
    <mergeCell ref="A526:I526"/>
    <mergeCell ref="A528:B528"/>
    <mergeCell ref="C528:H528"/>
    <mergeCell ref="C583:H583"/>
    <mergeCell ref="A586:B586"/>
    <mergeCell ref="C586:E586"/>
    <mergeCell ref="A640:B640"/>
    <mergeCell ref="C640:E640"/>
    <mergeCell ref="A632:E632"/>
    <mergeCell ref="F632:G632"/>
    <mergeCell ref="A628:E628"/>
    <mergeCell ref="F628:G628"/>
    <mergeCell ref="C629:E629"/>
    <mergeCell ref="F629:G629"/>
    <mergeCell ref="A630:I630"/>
    <mergeCell ref="C621:E621"/>
    <mergeCell ref="F621:G621"/>
    <mergeCell ref="A622:I622"/>
    <mergeCell ref="A624:E624"/>
    <mergeCell ref="F624:G624"/>
    <mergeCell ref="C625:E625"/>
    <mergeCell ref="F625:G625"/>
  </mergeCells>
  <conditionalFormatting sqref="F30:G30">
    <cfRule type="colorScale" priority="34">
      <colorScale>
        <cfvo type="num" val="0"/>
        <cfvo type="num" val="0"/>
        <color rgb="FFFF0000"/>
        <color rgb="FFFF0000"/>
      </colorScale>
    </cfRule>
    <cfRule type="colorScale" priority="41">
      <colorScale>
        <cfvo type="num" val="0"/>
        <cfvo type="num" val="1"/>
        <color rgb="FFFF0000"/>
        <color theme="0"/>
      </colorScale>
    </cfRule>
    <cfRule type="aboveAverage" dxfId="31" priority="42" aboveAverage="0"/>
    <cfRule type="cellIs" dxfId="30" priority="43" operator="between">
      <formula>$F$21</formula>
      <formula>$F$30</formula>
    </cfRule>
  </conditionalFormatting>
  <conditionalFormatting sqref="F30:G30">
    <cfRule type="cellIs" dxfId="29" priority="24" operator="lessThan">
      <formula>$H$30</formula>
    </cfRule>
    <cfRule type="cellIs" dxfId="28" priority="25" operator="greaterThan">
      <formula>$H$30</formula>
    </cfRule>
    <cfRule type="cellIs" dxfId="27" priority="26" operator="greaterThan">
      <formula>25000000</formula>
    </cfRule>
    <cfRule type="cellIs" dxfId="26" priority="27" operator="greaterThan">
      <formula>$H$30</formula>
    </cfRule>
    <cfRule type="cellIs" dxfId="25" priority="28" operator="greaterThan">
      <formula>$H$30</formula>
    </cfRule>
  </conditionalFormatting>
  <conditionalFormatting sqref="H60">
    <cfRule type="containsBlanks" dxfId="24" priority="37">
      <formula>LEN(TRIM(H60))=0</formula>
    </cfRule>
  </conditionalFormatting>
  <conditionalFormatting sqref="H64 H68 H72 H76 H80 H134 H138 H143 H147 H153 H159 H163 H167 H171 H175 H179 H186 H191 H195 H201 H205 H209 H213 H217 H223 H227 H231 H237 H241 H245 H251 H255 H259 H263 H267 H271 H275 H282 H286 H290 H294 H298 H302 H306 H311 H315 H319 H325 H329 H333 H337 H341 H347 H351 H355 H361 H365 H369 H373 H377 H383 H389 H393 H400 H404 H408 H413 H416 H420 H424 H430 H436 H440 H444 H453 H458 H462 H466 H472 H478 H482 H486 H492 H496 H500 H505 H509 H513 H517 H521 H531 H535 H539 H543 H547 H551 H555 H559 H563 H567 H571 H575 H579 H589 H593 H597 H601 H605 H609 H613 H617 H621 H625 H629 H633 H637 H643 H647 H651 H655 H659 H663 H667 H671 H675 H681 H685 H689 H693 H697 H701 H705 H709 H713 H720 H724 H728 H732 H736 H740 H744 H748 H752 H759 H763 H767 H771 H775 H779 H785">
    <cfRule type="containsBlanks" dxfId="23" priority="38">
      <formula>LEN(TRIM(H64))=0</formula>
    </cfRule>
  </conditionalFormatting>
  <conditionalFormatting sqref="H85">
    <cfRule type="containsBlanks" dxfId="22" priority="23">
      <formula>LEN(TRIM(H85))=0</formula>
    </cfRule>
  </conditionalFormatting>
  <conditionalFormatting sqref="H89">
    <cfRule type="containsBlanks" dxfId="21" priority="22">
      <formula>LEN(TRIM(H89))=0</formula>
    </cfRule>
  </conditionalFormatting>
  <conditionalFormatting sqref="H93 H105">
    <cfRule type="containsBlanks" dxfId="20" priority="20">
      <formula>LEN(TRIM(H93))=0</formula>
    </cfRule>
  </conditionalFormatting>
  <conditionalFormatting sqref="H97">
    <cfRule type="containsBlanks" dxfId="19" priority="19">
      <formula>LEN(TRIM(H97))=0</formula>
    </cfRule>
  </conditionalFormatting>
  <conditionalFormatting sqref="H101">
    <cfRule type="containsBlanks" dxfId="18" priority="18">
      <formula>LEN(TRIM(H101))=0</formula>
    </cfRule>
  </conditionalFormatting>
  <conditionalFormatting sqref="H108 H112">
    <cfRule type="containsBlanks" dxfId="17" priority="21">
      <formula>LEN(TRIM(H108))=0</formula>
    </cfRule>
  </conditionalFormatting>
  <conditionalFormatting sqref="H116">
    <cfRule type="containsBlanks" dxfId="16" priority="17">
      <formula>LEN(TRIM(H116))=0</formula>
    </cfRule>
  </conditionalFormatting>
  <conditionalFormatting sqref="H120">
    <cfRule type="containsBlanks" dxfId="15" priority="16">
      <formula>LEN(TRIM(H120))=0</formula>
    </cfRule>
  </conditionalFormatting>
  <conditionalFormatting sqref="H124">
    <cfRule type="containsBlanks" dxfId="14" priority="15">
      <formula>LEN(TRIM(H124))=0</formula>
    </cfRule>
  </conditionalFormatting>
  <conditionalFormatting sqref="H128">
    <cfRule type="containsBlanks" dxfId="13" priority="14">
      <formula>LEN(TRIM(H128))=0</formula>
    </cfRule>
  </conditionalFormatting>
  <conditionalFormatting sqref="H525">
    <cfRule type="containsBlanks" dxfId="12" priority="13">
      <formula>LEN(TRIM(H525))=0</formula>
    </cfRule>
  </conditionalFormatting>
  <conditionalFormatting sqref="K61">
    <cfRule type="containsBlanks" priority="39">
      <formula>LEN(TRIM(K61))=0</formula>
    </cfRule>
    <cfRule type="colorScale" priority="40">
      <colorScale>
        <cfvo type="min"/>
        <cfvo type="max"/>
        <color theme="5" tint="0.79998168889431442"/>
        <color theme="5" tint="0.79998168889431442"/>
      </colorScale>
    </cfRule>
  </conditionalFormatting>
  <conditionalFormatting sqref="H789">
    <cfRule type="containsBlanks" dxfId="11" priority="12">
      <formula>LEN(TRIM(H789))=0</formula>
    </cfRule>
  </conditionalFormatting>
  <conditionalFormatting sqref="H793">
    <cfRule type="containsBlanks" dxfId="10" priority="11">
      <formula>LEN(TRIM(H793))=0</formula>
    </cfRule>
  </conditionalFormatting>
  <conditionalFormatting sqref="H797">
    <cfRule type="containsBlanks" dxfId="9" priority="10">
      <formula>LEN(TRIM(H797))=0</formula>
    </cfRule>
  </conditionalFormatting>
  <conditionalFormatting sqref="H801">
    <cfRule type="containsBlanks" dxfId="8" priority="9">
      <formula>LEN(TRIM(H801))=0</formula>
    </cfRule>
  </conditionalFormatting>
  <conditionalFormatting sqref="H805">
    <cfRule type="containsBlanks" dxfId="7" priority="8">
      <formula>LEN(TRIM(H805))=0</formula>
    </cfRule>
  </conditionalFormatting>
  <conditionalFormatting sqref="H809">
    <cfRule type="containsBlanks" dxfId="6" priority="7">
      <formula>LEN(TRIM(H809))=0</formula>
    </cfRule>
  </conditionalFormatting>
  <conditionalFormatting sqref="H813">
    <cfRule type="containsBlanks" dxfId="5" priority="6">
      <formula>LEN(TRIM(H813))=0</formula>
    </cfRule>
  </conditionalFormatting>
  <conditionalFormatting sqref="H817">
    <cfRule type="containsBlanks" dxfId="4" priority="5">
      <formula>LEN(TRIM(H817))=0</formula>
    </cfRule>
  </conditionalFormatting>
  <conditionalFormatting sqref="H823">
    <cfRule type="containsBlanks" dxfId="3" priority="4">
      <formula>LEN(TRIM(H823))=0</formula>
    </cfRule>
  </conditionalFormatting>
  <conditionalFormatting sqref="H827">
    <cfRule type="containsBlanks" dxfId="2" priority="3">
      <formula>LEN(TRIM(H827))=0</formula>
    </cfRule>
  </conditionalFormatting>
  <conditionalFormatting sqref="H833">
    <cfRule type="containsBlanks" dxfId="1" priority="2">
      <formula>LEN(TRIM(H833))=0</formula>
    </cfRule>
  </conditionalFormatting>
  <conditionalFormatting sqref="H839">
    <cfRule type="containsBlanks" dxfId="0" priority="1">
      <formula>LEN(TRIM(H839))=0</formula>
    </cfRule>
  </conditionalFormatting>
  <pageMargins left="0.7" right="0.7" top="0.75" bottom="0.75" header="0.3" footer="0.3"/>
  <pageSetup paperSize="9" scale="41" fitToHeight="0"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de Ficha de Expediente" ma:contentTypeID="0x010100392E5F355A914E42961451D95FB2D2D0006EBF2368AAA15C4D943B06DB2063960A" ma:contentTypeVersion="15" ma:contentTypeDescription="" ma:contentTypeScope="" ma:versionID="5c6e79fc64c810ba10f62ceed4c96f06">
  <xsd:schema xmlns:xsd="http://www.w3.org/2001/XMLSchema" xmlns:xs="http://www.w3.org/2001/XMLSchema" xmlns:p="http://schemas.microsoft.com/office/2006/metadata/properties" xmlns:ns2="d533bed5-9690-4d30-8b99-7bf4881b3392" targetNamespace="http://schemas.microsoft.com/office/2006/metadata/properties" ma:root="true" ma:fieldsID="415833a0b56a388a6084ada6f28142e4" ns2:_="">
    <xsd:import namespace="d533bed5-9690-4d30-8b99-7bf4881b3392"/>
    <xsd:element name="properties">
      <xsd:complexType>
        <xsd:sequence>
          <xsd:element name="documentManagement">
            <xsd:complexType>
              <xsd:all>
                <xsd:element ref="ns2:ExpedCodigoDoc" minOccurs="0"/>
                <xsd:element ref="ns2:TaxCatchAll" minOccurs="0"/>
                <xsd:element ref="ns2:TaxCatchAllLabel" minOccurs="0"/>
                <xsd:element ref="ns2:ExpedObservacionesDoc" minOccurs="0"/>
                <xsd:element ref="ns2:ExpedEnviarPixelware" minOccurs="0"/>
                <xsd:element ref="ns2:SharedWithUsers" minOccurs="0"/>
                <xsd:element ref="ns2:SharedWithDetails" minOccurs="0"/>
                <xsd:element ref="ns2:ExpedLookupTipoDoc" minOccurs="0"/>
                <xsd:element ref="ns2:ExpedObjeto"/>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533bed5-9690-4d30-8b99-7bf4881b3392" elementFormDefault="qualified">
    <xsd:import namespace="http://schemas.microsoft.com/office/2006/documentManagement/types"/>
    <xsd:import namespace="http://schemas.microsoft.com/office/infopath/2007/PartnerControls"/>
    <xsd:element name="ExpedCodigoDoc" ma:index="8" nillable="true" ma:displayName="Código del documento" ma:internalName="ExpedCodigoDoc">
      <xsd:simpleType>
        <xsd:restriction base="dms:Text">
          <xsd:maxLength value="255"/>
        </xsd:restriction>
      </xsd:simpleType>
    </xsd:element>
    <xsd:element name="TaxCatchAll" ma:index="9" nillable="true" ma:displayName="Columna global de taxonomía" ma:hidden="true" ma:list="{cdc9a2cd-e511-405a-8e54-c3eb9fa04a03}" ma:internalName="TaxCatchAll" ma:showField="CatchAllData" ma:web="d533bed5-9690-4d30-8b99-7bf4881b3392">
      <xsd:complexType>
        <xsd:complexContent>
          <xsd:extension base="dms:MultiChoiceLookup">
            <xsd:sequence>
              <xsd:element name="Value" type="dms:Lookup" maxOccurs="unbounded" minOccurs="0" nillable="true"/>
            </xsd:sequence>
          </xsd:extension>
        </xsd:complexContent>
      </xsd:complexType>
    </xsd:element>
    <xsd:element name="TaxCatchAllLabel" ma:index="10" nillable="true" ma:displayName="Columna global de taxonomía1" ma:hidden="true" ma:list="{cdc9a2cd-e511-405a-8e54-c3eb9fa04a03}" ma:internalName="TaxCatchAllLabel" ma:readOnly="true" ma:showField="CatchAllDataLabel" ma:web="d533bed5-9690-4d30-8b99-7bf4881b3392">
      <xsd:complexType>
        <xsd:complexContent>
          <xsd:extension base="dms:MultiChoiceLookup">
            <xsd:sequence>
              <xsd:element name="Value" type="dms:Lookup" maxOccurs="unbounded" minOccurs="0" nillable="true"/>
            </xsd:sequence>
          </xsd:extension>
        </xsd:complexContent>
      </xsd:complexType>
    </xsd:element>
    <xsd:element name="ExpedObservacionesDoc" ma:index="11" nillable="true" ma:displayName="Observaciones del documento" ma:internalName="ExpedObservacionesDoc">
      <xsd:simpleType>
        <xsd:restriction base="dms:Note">
          <xsd:maxLength value="255"/>
        </xsd:restriction>
      </xsd:simpleType>
    </xsd:element>
    <xsd:element name="ExpedEnviarPixelware" ma:index="12" nillable="true" ma:displayName="Enviar a la plataforma" ma:default="1" ma:internalName="ExpedEnviarPixelware">
      <xsd:simpleType>
        <xsd:restriction base="dms:Boolean"/>
      </xsd:simpleType>
    </xsd:element>
    <xsd:element name="SharedWithUsers" ma:index="13"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Detalles de uso compartido" ma:internalName="SharedWithDetails" ma:readOnly="true">
      <xsd:simpleType>
        <xsd:restriction base="dms:Note">
          <xsd:maxLength value="255"/>
        </xsd:restriction>
      </xsd:simpleType>
    </xsd:element>
    <xsd:element name="ExpedLookupTipoDoc" ma:index="15" nillable="true" ma:displayName="ExpedLookupTipoDoc" ma:default="" ma:description="" ma:list="{dc726bf4-5a15-4da3-b48e-abd9399f295e}" ma:internalName="ExpedLookupTipoDoc" ma:showField="Title">
      <xsd:simpleType>
        <xsd:restriction base="dms:Lookup"/>
      </xsd:simpleType>
    </xsd:element>
    <xsd:element name="ExpedObjeto" ma:index="16" ma:displayName="Objeto" ma:description="No cumplimentar todo en mayúscula" ma:indexed="true" ma:internalName="ExpedObjet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ExpedObservacionesDoc xmlns="d533bed5-9690-4d30-8b99-7bf4881b3392" xsi:nil="true"/>
    <ExpedEnviarPixelware xmlns="d533bed5-9690-4d30-8b99-7bf4881b3392">true</ExpedEnviarPixelware>
    <ExpedObjeto xmlns="d533bed5-9690-4d30-8b99-7bf4881b3392">REFORMA DE LA RESIDENCIA DEL C.A. EL CABRIL</ExpedObjeto>
    <ExpedCodigoDoc xmlns="d533bed5-9690-4d30-8b99-7bf4881b3392" xsi:nil="true"/>
    <ExpedLookupTipoDoc xmlns="d533bed5-9690-4d30-8b99-7bf4881b3392">9</ExpedLookupTipoDoc>
    <TaxCatchAll xmlns="d533bed5-9690-4d30-8b99-7bf4881b3392"/>
  </documentManagement>
</p:properties>
</file>

<file path=customXml/itemProps1.xml><?xml version="1.0" encoding="utf-8"?>
<ds:datastoreItem xmlns:ds="http://schemas.openxmlformats.org/officeDocument/2006/customXml" ds:itemID="{93E66C10-FF4D-4ED2-8701-1582471360EA}"/>
</file>

<file path=customXml/itemProps2.xml><?xml version="1.0" encoding="utf-8"?>
<ds:datastoreItem xmlns:ds="http://schemas.openxmlformats.org/officeDocument/2006/customXml" ds:itemID="{F303AFBC-F534-41E2-B76B-C2B064D0F15E}"/>
</file>

<file path=customXml/itemProps3.xml><?xml version="1.0" encoding="utf-8"?>
<ds:datastoreItem xmlns:ds="http://schemas.openxmlformats.org/officeDocument/2006/customXml" ds:itemID="{1EC55DC6-ED3A-4FD5-BDE2-75F30F2B8AA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Instrucciones</vt:lpstr>
      <vt:lpstr>Oferta económica</vt:lpstr>
    </vt:vector>
  </TitlesOfParts>
  <Company>Enresa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Anexo oferta económica</dc:title>
  <dc:creator>Zafra Perea, Azahara</dc:creator>
  <cp:lastModifiedBy>Zafra Perea, Azahara</cp:lastModifiedBy>
  <cp:lastPrinted>2024-10-09T06:13:32Z</cp:lastPrinted>
  <dcterms:created xsi:type="dcterms:W3CDTF">2024-07-26T07:03:06Z</dcterms:created>
  <dcterms:modified xsi:type="dcterms:W3CDTF">2025-11-26T08:23:22Z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0x010100392E5F355A914E42961451D95FB2D2D0006EBF2368AAA15C4D943B06DB2063960A</vt:lpwstr>
  </property>
  <property fmtid="{D5CDD505-2E9C-101B-9397-08002B2CF9AE}" pid="3" name="_docset_NoMedatataSyncRequired">
    <vt:lpwstr>False</vt:lpwstr>
  </property>
</Properties>
</file>